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https://herefordshirecricketltd.sharepoint.com/Shared Documents/HC/Marches League/Marches League/Marches 2022/"/>
    </mc:Choice>
  </mc:AlternateContent>
  <xr:revisionPtr revIDLastSave="1" documentId="8_{CA04756A-C3A8-40C8-B723-0AAEE5DA7734}" xr6:coauthVersionLast="47" xr6:coauthVersionMax="47" xr10:uidLastSave="{122A5597-086A-474F-95F8-5EA53EDC7667}"/>
  <bookViews>
    <workbookView xWindow="-110" yWindow="-110" windowWidth="19420" windowHeight="10420" tabRatio="599" activeTab="1" xr2:uid="{00000000-000D-0000-FFFF-FFFF00000000}"/>
  </bookViews>
  <sheets>
    <sheet name="Structure 2023" sheetId="5" r:id="rId1"/>
    <sheet name="New HCB Teams " sheetId="6"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2" i="6" l="1"/>
  <c r="F26" i="6"/>
  <c r="F25" i="6"/>
  <c r="F32" i="6"/>
  <c r="D4" i="6"/>
  <c r="D6" i="6"/>
  <c r="F21" i="6"/>
  <c r="F19" i="6"/>
  <c r="F18" i="6"/>
  <c r="F17" i="6"/>
  <c r="F16" i="6"/>
  <c r="F15" i="6"/>
  <c r="F14" i="6"/>
  <c r="F11" i="6"/>
  <c r="F9" i="6"/>
  <c r="F8" i="6"/>
  <c r="F6" i="6"/>
  <c r="A131" i="5"/>
  <c r="A140" i="5"/>
  <c r="A105" i="5"/>
  <c r="A90" i="5"/>
  <c r="C33" i="6"/>
  <c r="E26" i="6"/>
  <c r="E25" i="6"/>
  <c r="E4" i="6"/>
  <c r="F4" i="6"/>
  <c r="E6" i="6"/>
  <c r="D26" i="6"/>
  <c r="D25" i="6"/>
  <c r="F31" i="6"/>
  <c r="F30" i="6"/>
  <c r="F29" i="6"/>
  <c r="F28" i="6"/>
  <c r="F27" i="6"/>
  <c r="G2" i="6"/>
  <c r="G21" i="6"/>
  <c r="F20" i="6"/>
  <c r="G20" i="6"/>
  <c r="G19" i="6"/>
  <c r="G18" i="6"/>
  <c r="G16" i="6"/>
  <c r="G32" i="6"/>
  <c r="G15" i="6"/>
  <c r="G14" i="6"/>
  <c r="G17" i="6"/>
  <c r="G13" i="6"/>
  <c r="F12" i="6"/>
  <c r="G12" i="6"/>
  <c r="G11" i="6"/>
  <c r="F10" i="6"/>
  <c r="G10" i="6"/>
  <c r="G9" i="6"/>
  <c r="G8" i="6"/>
  <c r="D30" i="6"/>
  <c r="F7" i="6"/>
  <c r="G7" i="6"/>
  <c r="F5" i="6"/>
  <c r="G5" i="6"/>
  <c r="F3" i="6"/>
  <c r="G3" i="6"/>
  <c r="F22" i="6"/>
  <c r="C22" i="6"/>
  <c r="C35" i="6"/>
  <c r="G31" i="6"/>
  <c r="E31" i="6"/>
  <c r="D31" i="6"/>
  <c r="H31" i="6"/>
  <c r="E30" i="6"/>
  <c r="G30" i="6"/>
  <c r="G27" i="6"/>
  <c r="E27" i="6"/>
  <c r="D27" i="6"/>
  <c r="H27" i="6"/>
  <c r="G28" i="6"/>
  <c r="E28" i="6"/>
  <c r="D28" i="6"/>
  <c r="H28" i="6"/>
  <c r="G29" i="6"/>
  <c r="E29" i="6"/>
  <c r="D29" i="6"/>
  <c r="H29" i="6"/>
  <c r="E21" i="6"/>
  <c r="E20" i="6"/>
  <c r="E19" i="6"/>
  <c r="E16" i="6"/>
  <c r="E32" i="6"/>
  <c r="E14" i="6"/>
  <c r="E11" i="6"/>
  <c r="E9" i="6"/>
  <c r="E8" i="6"/>
  <c r="E7" i="6"/>
  <c r="E3" i="6"/>
  <c r="E22" i="6"/>
  <c r="D21" i="6"/>
  <c r="H21" i="6"/>
  <c r="D20" i="6"/>
  <c r="H20" i="6"/>
  <c r="D19" i="6"/>
  <c r="H19" i="6"/>
  <c r="D18" i="6"/>
  <c r="H18" i="6"/>
  <c r="D17" i="6"/>
  <c r="H17" i="6"/>
  <c r="D16" i="6"/>
  <c r="H16" i="6"/>
  <c r="D32" i="6"/>
  <c r="D15" i="6"/>
  <c r="H15" i="6"/>
  <c r="D14" i="6"/>
  <c r="H14" i="6"/>
  <c r="D13" i="6"/>
  <c r="H13" i="6"/>
  <c r="D12" i="6"/>
  <c r="H12" i="6"/>
  <c r="D11" i="6"/>
  <c r="H11" i="6"/>
  <c r="D10" i="6"/>
  <c r="H10" i="6"/>
  <c r="D9" i="6"/>
  <c r="H9" i="6"/>
  <c r="D8" i="6"/>
  <c r="H8" i="6"/>
  <c r="D7" i="6"/>
  <c r="H7" i="6"/>
  <c r="D5" i="6"/>
  <c r="H5" i="6"/>
  <c r="D3" i="6"/>
  <c r="H3" i="6"/>
  <c r="A62" i="5"/>
  <c r="D131" i="5"/>
  <c r="A76" i="5"/>
  <c r="A48" i="5"/>
  <c r="D48" i="5"/>
  <c r="D62" i="5"/>
  <c r="D33" i="6"/>
  <c r="F33" i="6"/>
  <c r="F35" i="6"/>
  <c r="E33" i="6"/>
  <c r="G6" i="6"/>
  <c r="H6" i="6"/>
  <c r="G4" i="6"/>
  <c r="H4" i="6"/>
  <c r="H30" i="6"/>
  <c r="G25" i="6"/>
  <c r="G26" i="6"/>
  <c r="H26" i="6"/>
  <c r="D22" i="6"/>
  <c r="E35" i="6"/>
  <c r="G33" i="6"/>
  <c r="D35" i="6"/>
  <c r="H22" i="6"/>
  <c r="G22" i="6"/>
  <c r="H25" i="6"/>
  <c r="H33" i="6"/>
  <c r="G35" i="6"/>
  <c r="H35" i="6"/>
</calcChain>
</file>

<file path=xl/sharedStrings.xml><?xml version="1.0" encoding="utf-8"?>
<sst xmlns="http://schemas.openxmlformats.org/spreadsheetml/2006/main" count="288" uniqueCount="262">
  <si>
    <t>Bartestree &amp; Lugwardine CC</t>
  </si>
  <si>
    <t>Bromyard CC</t>
  </si>
  <si>
    <t>Burghill, Tillington &amp; Weobley CC</t>
  </si>
  <si>
    <t>Colwall CC</t>
  </si>
  <si>
    <t>Eastnor CC</t>
  </si>
  <si>
    <t>Himley 4th XI</t>
  </si>
  <si>
    <t>Stourbridge 4th XI</t>
  </si>
  <si>
    <t>Droitwich Spa 3rd XI</t>
  </si>
  <si>
    <t>Old Elizabethans 4th XI</t>
  </si>
  <si>
    <t>Redditch Entaco 3rd XI</t>
  </si>
  <si>
    <t>Enville 3rd XI</t>
  </si>
  <si>
    <t>Netherton 3rd XI</t>
  </si>
  <si>
    <t>Hagley 3rd XI</t>
  </si>
  <si>
    <t>Feckenham 3rd XI</t>
  </si>
  <si>
    <t>Rushwick 3rd XI</t>
  </si>
  <si>
    <t>Pedmore 3rd XI</t>
  </si>
  <si>
    <t>Avoncroft CC 2nd XI</t>
  </si>
  <si>
    <t>Bredon 2nd XI</t>
  </si>
  <si>
    <t>Eastnor 2nd XI</t>
  </si>
  <si>
    <t>Himbleton 2nd XI</t>
  </si>
  <si>
    <t>West Malvern 2nd XI</t>
  </si>
  <si>
    <t>Tenbury Wells 2nd XI</t>
  </si>
  <si>
    <t>Malvern 2nd XI</t>
  </si>
  <si>
    <t>Brockhampton CC</t>
  </si>
  <si>
    <t>Cookhill 2nd XI</t>
  </si>
  <si>
    <t>Malvern 3rd XI</t>
  </si>
  <si>
    <t>Pershore 4th XI</t>
  </si>
  <si>
    <t>Barnards Green 4th XI</t>
  </si>
  <si>
    <t xml:space="preserve">Chaddesley Corbett 3rd XI </t>
  </si>
  <si>
    <t>Bosbury CC</t>
  </si>
  <si>
    <t xml:space="preserve">Hallow Taverners 1st XI </t>
  </si>
  <si>
    <t>Harborne 6th XI</t>
  </si>
  <si>
    <t xml:space="preserve">Bosbury 1st XI </t>
  </si>
  <si>
    <t>Bewdley 3rd XI</t>
  </si>
  <si>
    <t>Inkberrow 1st XI</t>
  </si>
  <si>
    <t>Redditch Entaco 4th XI</t>
  </si>
  <si>
    <t>Worcester Nomads 3rd XI</t>
  </si>
  <si>
    <t>Droitwich Spa 4th XI</t>
  </si>
  <si>
    <t>Halesowen 6th XI</t>
  </si>
  <si>
    <t>Brockhampton 4th XI</t>
  </si>
  <si>
    <t>Halesowen 5th XI</t>
  </si>
  <si>
    <t>Bromyard 3rd XI (P)</t>
  </si>
  <si>
    <t>Harvington 2nd XI</t>
  </si>
  <si>
    <t xml:space="preserve">Alveley 2nd XI </t>
  </si>
  <si>
    <t>Avoncroft 3rd XI</t>
  </si>
  <si>
    <t xml:space="preserve">Himley 5th XI </t>
  </si>
  <si>
    <t>Pedmore 4th XI</t>
  </si>
  <si>
    <t>Droitwich Spa CC 5th XI</t>
  </si>
  <si>
    <t>Stourbridge CC 5th XI</t>
  </si>
  <si>
    <t>Total</t>
  </si>
  <si>
    <t>Hanley Castle &amp; Upton 2nd XI</t>
  </si>
  <si>
    <t>W8 11th</t>
  </si>
  <si>
    <t>W8 12th</t>
  </si>
  <si>
    <t>Cookley 2nd XI (Rel)</t>
  </si>
  <si>
    <t>Highley 1st XI (Rel)</t>
  </si>
  <si>
    <t>W9 Runner Up</t>
  </si>
  <si>
    <t>Final Position                                             2022</t>
  </si>
  <si>
    <t>W9C PO SF</t>
  </si>
  <si>
    <t>W9 PO QF</t>
  </si>
  <si>
    <t xml:space="preserve">W9 PO QF </t>
  </si>
  <si>
    <t>W9C 4th (245 pts)</t>
  </si>
  <si>
    <t>W9C 5th (221 pts)</t>
  </si>
  <si>
    <t>W9C 6th (217 pts)</t>
  </si>
  <si>
    <t>W9C 7th (210 pts)</t>
  </si>
  <si>
    <t>W9C 8th (134 pts)</t>
  </si>
  <si>
    <t>W9C 9th (124 pts)</t>
  </si>
  <si>
    <t>W9C 10th (88 pts)</t>
  </si>
  <si>
    <t>W9S 4th (240 pts)</t>
  </si>
  <si>
    <t>W9S 5th (239 pts)</t>
  </si>
  <si>
    <t>W9S 6th (216 pts)</t>
  </si>
  <si>
    <t>W9S 7th (199 pts)</t>
  </si>
  <si>
    <t>W9S 8th (190 pts)</t>
  </si>
  <si>
    <t>W9S 9th (149 pts)</t>
  </si>
  <si>
    <t>W9S 10th (135 pts)</t>
  </si>
  <si>
    <t>W9N 3rd (245 pts)</t>
  </si>
  <si>
    <t>W9N 4th (232pts)</t>
  </si>
  <si>
    <t>W9N 5th (228 pts)</t>
  </si>
  <si>
    <t>W9N 6th (216 pts)</t>
  </si>
  <si>
    <t>W9N 7th (166 pts)</t>
  </si>
  <si>
    <t>W9N 8th (164 pts)</t>
  </si>
  <si>
    <t>W9N 9th (150 pts)</t>
  </si>
  <si>
    <t>W9N 10th (50 pts)</t>
  </si>
  <si>
    <t>W10 Champs</t>
  </si>
  <si>
    <t>Lye 3rd XI</t>
  </si>
  <si>
    <t xml:space="preserve">W10 PO SF </t>
  </si>
  <si>
    <t>Old Halesonians 1st XI</t>
  </si>
  <si>
    <t>W10 PO QF</t>
  </si>
  <si>
    <t xml:space="preserve">Colwall 3rd XI </t>
  </si>
  <si>
    <t>Belbroughton 3rd XI</t>
  </si>
  <si>
    <t>W10N 4th (136 pts)</t>
  </si>
  <si>
    <t>W10N 5th (134 pts)</t>
  </si>
  <si>
    <t>W10N 5th (112 pts)</t>
  </si>
  <si>
    <t>W10N 6th (89 pts)</t>
  </si>
  <si>
    <t>Old Hill 3rd XI</t>
  </si>
  <si>
    <t>W10N 7th (75 pts)</t>
  </si>
  <si>
    <t>W10E 3rd (189 pts)</t>
  </si>
  <si>
    <t>W10E 4th (156 pts)</t>
  </si>
  <si>
    <t>W10E 5th (139 pts)</t>
  </si>
  <si>
    <t>W10E 6th (113 pts)</t>
  </si>
  <si>
    <t>W10E 8th (70 pts)</t>
  </si>
  <si>
    <t>W10SE 3rd (155 pts)</t>
  </si>
  <si>
    <t>W10SE 4th (120 pts)</t>
  </si>
  <si>
    <t>W10SE 5th (118 pts)</t>
  </si>
  <si>
    <t>Final Position                                            2022</t>
  </si>
  <si>
    <t>W10SW 3rd (106 pts)</t>
  </si>
  <si>
    <t>W10SW 3rd (36 pts)</t>
  </si>
  <si>
    <t>W10SW 3rd (32 pts)</t>
  </si>
  <si>
    <t>W10SW 3rd (24 pts)</t>
  </si>
  <si>
    <t>W10 Runners Up</t>
  </si>
  <si>
    <r>
      <rPr>
        <i/>
        <sz val="12"/>
        <rFont val="Calibri Light"/>
        <family val="2"/>
        <scheme val="major"/>
      </rPr>
      <t>Kempsey 2nd XI</t>
    </r>
    <r>
      <rPr>
        <i/>
        <sz val="12"/>
        <color rgb="FFFF0000"/>
        <rFont val="Calibri Light"/>
        <family val="2"/>
        <scheme val="major"/>
      </rPr>
      <t xml:space="preserve"> </t>
    </r>
  </si>
  <si>
    <t>Worcestershire County League                                                                                                    Division Nine (North)</t>
  </si>
  <si>
    <t>Worcestershire County League (Regional)                                                                                                     Division Nine (East)</t>
  </si>
  <si>
    <t>Worcestershire County League                                                                                                Division Nine (South)</t>
  </si>
  <si>
    <t>Worcestershire County League (Regional)                                                                                                         Division Nine (West)</t>
  </si>
  <si>
    <t>Astwood Bank 4th XI (Rel)</t>
  </si>
  <si>
    <t>Worcestershire County League (Regional)                                                                                                  Division Ten (East)</t>
  </si>
  <si>
    <t>Worcestershire County League (Regional)                                                                                                              Division Ten (North)</t>
  </si>
  <si>
    <t>Almeley CC</t>
  </si>
  <si>
    <t>Builth Wells CC</t>
  </si>
  <si>
    <t>Canon Frome CC</t>
  </si>
  <si>
    <t>Dales (Herefordshire) CC</t>
  </si>
  <si>
    <t>Fownhope Strollers CC</t>
  </si>
  <si>
    <t>Garnons CC</t>
  </si>
  <si>
    <t>Goodrich CC</t>
  </si>
  <si>
    <t>Hay-on-Wye CC</t>
  </si>
  <si>
    <t>Herefordians CC</t>
  </si>
  <si>
    <t>Kington CC</t>
  </si>
  <si>
    <t>Knighton-on-Teme CC</t>
  </si>
  <si>
    <t>Ledbury CC</t>
  </si>
  <si>
    <t>Luctonians CC</t>
  </si>
  <si>
    <t>Moccas CC</t>
  </si>
  <si>
    <t>Prestigne CC</t>
  </si>
  <si>
    <t>Ross-on-Wye CC</t>
  </si>
  <si>
    <t>Woolhope CC</t>
  </si>
  <si>
    <t>Wormelow CC</t>
  </si>
  <si>
    <t>No</t>
  </si>
  <si>
    <t>Ledbury CC 2nd XI (51 pts)</t>
  </si>
  <si>
    <t>Canon Frome CC 2nd XI (274 pts) P</t>
  </si>
  <si>
    <t>Woolhope CC 2nd XI (217 pts) P</t>
  </si>
  <si>
    <t>Almeley CC 2nd XI (204 pts)</t>
  </si>
  <si>
    <t>Wormelow CC 2nd XI (200 pts)</t>
  </si>
  <si>
    <t>Burghill, Tillington &amp; Weobley CC 3rd XI (175 pts)</t>
  </si>
  <si>
    <t>Fownhope Strollers CC 2nd XI (159 pts)</t>
  </si>
  <si>
    <t>Dales (Herefordshire) CC 2nd XI (142 pts)</t>
  </si>
  <si>
    <t>Kington CC 2nd XI (134 pts)</t>
  </si>
  <si>
    <t>Luctonians CC 2nd XI (87 pts)</t>
  </si>
  <si>
    <t>Goodrich CC 1st XI (287 pts)</t>
  </si>
  <si>
    <t>Canon Frome CC 1st XI (266 pts)</t>
  </si>
  <si>
    <t>Builth Wells CC 1st XI (239 pts)</t>
  </si>
  <si>
    <t>Woolhope CC 1st XI (219 pts)</t>
  </si>
  <si>
    <t>Wormelow CC 1st XI (211 pts)</t>
  </si>
  <si>
    <t>Garnons CC 1st XI (206 pts)</t>
  </si>
  <si>
    <t>Ledbury CC 1st XI (192 pts)</t>
  </si>
  <si>
    <t>Luctonians CC 1st XI (188 pts)</t>
  </si>
  <si>
    <t>Ross-on-Wye CC 1st XI (263 pts) P</t>
  </si>
  <si>
    <t>Almeley CC 1st XI (252 pts) P</t>
  </si>
  <si>
    <t>Hay-on-Wye CC 1st XI (238 pts)</t>
  </si>
  <si>
    <t>Dales (Herefordshire) CC 1st XI (227 pts)</t>
  </si>
  <si>
    <t>Knighton -on-Teme CC 1st XI (142 pts)</t>
  </si>
  <si>
    <t>Prestigne CC 1st XI (120 pts)</t>
  </si>
  <si>
    <t>Bartestree &amp; Lugwardine CC 3rd XI (207 pts)</t>
  </si>
  <si>
    <t>Worcestershire County League (Regional)                                                                                                      Division Ten (South)</t>
  </si>
  <si>
    <t>Marches Div 1 (Champs)</t>
  </si>
  <si>
    <t>Marches Div 2 (Champs)</t>
  </si>
  <si>
    <t>Marches Div 2 (R Up)</t>
  </si>
  <si>
    <t>Marches Div 1 (R Up)</t>
  </si>
  <si>
    <t xml:space="preserve">Marches Div 1 3rd  </t>
  </si>
  <si>
    <t>Marches Div 1 4th</t>
  </si>
  <si>
    <t>Marches Div 1 5th</t>
  </si>
  <si>
    <t>Marches Div 1 6th</t>
  </si>
  <si>
    <t>Marches Div 1 7th</t>
  </si>
  <si>
    <t>Marches Div 1 8th</t>
  </si>
  <si>
    <t>Marches Div 2 (3rd)</t>
  </si>
  <si>
    <t>Marches Div 1 10th (Rel)</t>
  </si>
  <si>
    <t>Fownhope Strollers CC 1st XI (149 pts)</t>
  </si>
  <si>
    <t>Kington CC 1st XI (120 pts)</t>
  </si>
  <si>
    <t xml:space="preserve">Marches Div 3 (Champs) </t>
  </si>
  <si>
    <t xml:space="preserve">Marches Div 3 (R Up) </t>
  </si>
  <si>
    <t>Marches Div 2 (4th)</t>
  </si>
  <si>
    <t>Marches Div 2 (5th)</t>
  </si>
  <si>
    <t>Marches Div 2 (6th)</t>
  </si>
  <si>
    <t>Marches Div 2 (7th)</t>
  </si>
  <si>
    <t>Marches Div 3 (4th)</t>
  </si>
  <si>
    <t>Marches Div 2 (8th) Rel</t>
  </si>
  <si>
    <t>Marches Div 2 (9th) Rel</t>
  </si>
  <si>
    <t>Marches Div 3 (3rd)</t>
  </si>
  <si>
    <t>Marches Div 3 5th</t>
  </si>
  <si>
    <t>Marches Div 3 6th</t>
  </si>
  <si>
    <t>Marches Div 3 7th</t>
  </si>
  <si>
    <t>Marches Div 3 (8th)</t>
  </si>
  <si>
    <t>Marches Div 3 (9th)</t>
  </si>
  <si>
    <t>Marches Div 3 11th</t>
  </si>
  <si>
    <t>Builth Wells 2nd XI (113 pts)</t>
  </si>
  <si>
    <t>Marches Div 3 (10th)</t>
  </si>
  <si>
    <t>Marches Div 3 (12th)</t>
  </si>
  <si>
    <t>Moccas CC 1st XI (192 pts)</t>
  </si>
  <si>
    <r>
      <t>Brockhampton 3rd XI</t>
    </r>
    <r>
      <rPr>
        <i/>
        <sz val="12"/>
        <color rgb="FFFF0000"/>
        <rFont val="Calibri Light"/>
        <family val="2"/>
        <scheme val="major"/>
      </rPr>
      <t xml:space="preserve"> (Did not want Promotion)</t>
    </r>
  </si>
  <si>
    <t xml:space="preserve">(6 Teams - All WL - 80 Overs - Sat 30th April to Sat 29th July - 1:00 pm Start) </t>
  </si>
  <si>
    <t>Ross-on-Wye CC 2nd XI (98 pts)</t>
  </si>
  <si>
    <t>Herefordians CC 1st XI (8 pts)</t>
  </si>
  <si>
    <t>Goodrich CC 2nd XI</t>
  </si>
  <si>
    <t>New</t>
  </si>
  <si>
    <t>Worcester Amigos CC</t>
  </si>
  <si>
    <t>Oldswinford CC 3rd XI</t>
  </si>
  <si>
    <t>Coombs Wood CC 3rd XI (Rel)</t>
  </si>
  <si>
    <t>WCB Secondary Affiliation</t>
  </si>
  <si>
    <t>WCL League Subscription Fees</t>
  </si>
  <si>
    <t>WCL Cricket Balls (Id Sports)</t>
  </si>
  <si>
    <t>Teams</t>
  </si>
  <si>
    <t>Marches Div 1 9th</t>
  </si>
  <si>
    <t xml:space="preserve">Id Balls </t>
  </si>
  <si>
    <t>Sub Total</t>
  </si>
  <si>
    <t>All HCB 'New Teams'</t>
  </si>
  <si>
    <t>Worcestershire County League                                                                                                 (GB Liners Marches League Division 2)</t>
  </si>
  <si>
    <t>Worcestershire County League                                                                                      (GB Liners Marches League Division One)</t>
  </si>
  <si>
    <t xml:space="preserve"> </t>
  </si>
  <si>
    <t>(WL - 90 Overs - 30th Apri - 27th Aug - 12:30 pm Start / 12 Noon in Apr &amp; Sept)</t>
  </si>
  <si>
    <t>(WL - 90 Overs - 30th Apri - 27th Aug - 13:00 pm Start / 12 Noon in Apr &amp; Sept ?)</t>
  </si>
  <si>
    <t>Marches League Divisions Two and Three will then offer promotion (&amp; relegation) to the top two and bottom two in each division annually, therefore offering progression to everybody</t>
  </si>
  <si>
    <t xml:space="preserve">The Division Nine Play Offs will consist of the Winners of Worcestershire County League Divisions Nine (North, East, South, West), the winner of the Marches League Division One and the three best runners up in those five divisions. There shall be a Quarter-Final, Semi-Final &amp; Final stage culminating in the two teams that qualify for the Final being offered the opportunity of promotion in to the WCL Countywide Division Eight </t>
  </si>
  <si>
    <t xml:space="preserve">It is proposed that the administration of the GB Liners Marches League is transferred to the Worcestershire County League for the forthcoming 2023 season. </t>
  </si>
  <si>
    <t>All players will need to be registered with the WCL via its League Play-Cricket.com website prior to the commencement of the 2023 season</t>
  </si>
  <si>
    <t xml:space="preserve">(10 Teams - All WL - 80 Overs - Sat 30th April to Sat 27th August - 1:00 pm Start) </t>
  </si>
  <si>
    <t>(WL - 90 Overs - 30th April - 2th Sept - 12:30 pm Start / 12 Noon in Apr &amp; Sept)</t>
  </si>
  <si>
    <t>(Withdrawn; Bredon CC 3rd XI, Five Ways OE's CC 3rd XI, Worcester CC 4th XI)</t>
  </si>
  <si>
    <t>Uncertain; Kempsey CC 1st &amp; 2nd XI</t>
  </si>
  <si>
    <t>Birmingham &amp; District Premier Cricket League (Play Offs)</t>
  </si>
  <si>
    <t>WCL Division Nine (North)</t>
  </si>
  <si>
    <t>WCL Division Nine (East)</t>
  </si>
  <si>
    <t>WCL Division Nine (South)</t>
  </si>
  <si>
    <t>WCL Division Nine (West)</t>
  </si>
  <si>
    <t>GB Liners Marches Division One</t>
  </si>
  <si>
    <t>GB Liners Marches Division Two</t>
  </si>
  <si>
    <t>GB Liners Marches Division Three</t>
  </si>
  <si>
    <r>
      <rPr>
        <sz val="12"/>
        <color theme="1"/>
        <rFont val="Calibri Light"/>
        <family val="2"/>
      </rPr>
      <t>↕</t>
    </r>
    <r>
      <rPr>
        <i/>
        <sz val="10.8"/>
        <color theme="1"/>
        <rFont val="Calibri Light"/>
        <family val="2"/>
      </rPr>
      <t xml:space="preserve"> 2 Up / 2 Down</t>
    </r>
  </si>
  <si>
    <r>
      <t>↕</t>
    </r>
    <r>
      <rPr>
        <i/>
        <sz val="10.8"/>
        <color theme="1"/>
        <rFont val="Calibri Light"/>
        <family val="2"/>
      </rPr>
      <t xml:space="preserve"> Winners in to Division Nine Play Offs</t>
    </r>
  </si>
  <si>
    <t>↕ Winners of each Group in to Division Nine Play Offs</t>
  </si>
  <si>
    <t>↕ 2 Up / 2 Down</t>
  </si>
  <si>
    <t>↕ Winners of Division Ten Play Offs (Promoted)</t>
  </si>
  <si>
    <t>Worcestershire County League                                                                               Regional Division Ten (North, Central &amp; South)</t>
  </si>
  <si>
    <t>Worcestershire County League                                                                                                                                                                                                                         (incorporating the GB Liners Marches League)                                                                                                                                                                                                                 Premier Division</t>
  </si>
  <si>
    <t>Worcestershire County League                                                                                                                                                                                                                         (incorporating the GB Liners Marches League)                                                                                                                                                                                                                 Division One to Four</t>
  </si>
  <si>
    <t>Worcestershire County League                                                                                                                                                                                                                         (incorporating the GB Liners Marches League)                                                                                                                                                                                                                 Division Five to Eight</t>
  </si>
  <si>
    <t>All 'HCL Exsisting Teams'</t>
  </si>
  <si>
    <t xml:space="preserve">All Trophies &amp; awards presented as usual </t>
  </si>
  <si>
    <t>All Clubs required to complete and return ball ordering form (subject to HCL negotiation)</t>
  </si>
  <si>
    <t>Resource distribution day Wednesday 5th April, 2023 (Venues Tbc)</t>
  </si>
  <si>
    <t>↕ Winner goes in to 4 way B&amp;DPCL Play Off  (Vs winners of Shropshire, Staffordshire &amp; Warwickshire County Premier Divisions)</t>
  </si>
  <si>
    <t>The Marches League will NOT lose its individual identitity within the change as the Divisions will retain their linear (meritocratic) system and will run alongside the Worcestershire County League divisions with the Champion Club (winner of Marches League Division One) each year being offered the opportunity to play in the Division Nine (Play Offs).</t>
  </si>
  <si>
    <t>Each Herefordshire Club shall be required to take out a secondary affiliation to the Worcestershire Cricket Board Limited, pay the current subscription fees and buy its cricket balls via WCL. (A guide of current costings is included in the brief.)</t>
  </si>
  <si>
    <t>The GB Liners Marches League will be governed by the WCL (ECB) General Code of Conduct. Training will be available to all prior to the 2013 season.</t>
  </si>
  <si>
    <t xml:space="preserve">Umpires who officiate in the Marches League can be retained and appointed to officiate wherever required. </t>
  </si>
  <si>
    <t xml:space="preserve">All clubs will be required to attend the WCL  AGM. </t>
  </si>
  <si>
    <t>All clubs will be required to attend an Annual Captain's meeting (pre-season) and a Club Delegates Meeting (post season). These meetings will be held at a suitable local venue.</t>
  </si>
  <si>
    <t>All fixtures to be uploaded on to Play Cricket Website by mid January 2023</t>
  </si>
  <si>
    <t>All Clubs required to forward key Club contact details to the WCL Administrator.  League Delegate, Secretary, Safguarding Officer, Head Grounds Person &amp; Team Captains). The Club's League Delegate will be the first point of contact for most communications from the Administrator.</t>
  </si>
  <si>
    <t>All Clubs required to maintain and regularly update their Play-Cricket website to ensure all contacts are relevant and 'in position'</t>
  </si>
  <si>
    <t>All Clubs required to complete and return ball ordering form by the agreed deadline.</t>
  </si>
  <si>
    <t>Resource distribution day Wednesday 5th April, 2023. A "local" collection point for Herefordshire Clubs will be arranged.</t>
  </si>
  <si>
    <t>Total Cost of Entry (All Teams)</t>
  </si>
  <si>
    <t>Worcestershire County League                                                                                                                                                                                                                         (incorporating the GB Liners Marches League)                                                                                                                                                                                                                 Division Nine (North, East, South, West &amp; Marches Division One)</t>
  </si>
  <si>
    <t>Worcestershire County League Regional)                                                                                                    (GB Liners Marches League Division Three)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</si>
</sst>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809]General"/>
    <numFmt numFmtId="165" formatCode="&quot;£&quot;#,##0.00"/>
  </numFmts>
  <fonts count="34" x14ac:knownFonts="1">
    <font>
      <sz val="11"/>
      <color theme="1"/>
      <name val="Arial"/>
      <family val="2"/>
    </font>
    <font>
      <sz val="11"/>
      <color rgb="FF000000"/>
      <name val="Calibri"/>
      <family val="2"/>
    </font>
    <font>
      <b/>
      <i/>
      <sz val="16"/>
      <color theme="1"/>
      <name val="Arial"/>
      <family val="2"/>
    </font>
    <font>
      <b/>
      <i/>
      <u/>
      <sz val="11"/>
      <color theme="1"/>
      <name val="Arial"/>
      <family val="2"/>
    </font>
    <font>
      <b/>
      <sz val="12"/>
      <color theme="1"/>
      <name val="Calibri Light"/>
      <family val="2"/>
    </font>
    <font>
      <i/>
      <sz val="12"/>
      <name val="Calibri Light"/>
      <family val="2"/>
    </font>
    <font>
      <sz val="12"/>
      <color theme="1"/>
      <name val="Calibri Light"/>
      <family val="2"/>
    </font>
    <font>
      <i/>
      <sz val="12"/>
      <color theme="1"/>
      <name val="Calibri Light"/>
      <family val="2"/>
    </font>
    <font>
      <i/>
      <sz val="10"/>
      <color theme="1"/>
      <name val="Calibri Light"/>
      <family val="2"/>
    </font>
    <font>
      <i/>
      <sz val="12"/>
      <name val="Calibri Light"/>
      <family val="2"/>
      <scheme val="major"/>
    </font>
    <font>
      <i/>
      <sz val="12"/>
      <color rgb="FFFF0000"/>
      <name val="Calibri Light"/>
      <family val="2"/>
      <scheme val="major"/>
    </font>
    <font>
      <i/>
      <sz val="12"/>
      <color theme="1"/>
      <name val="Calibri Light"/>
      <family val="2"/>
      <scheme val="major"/>
    </font>
    <font>
      <i/>
      <sz val="10"/>
      <color theme="1"/>
      <name val="Calibri Light"/>
      <family val="2"/>
      <scheme val="major"/>
    </font>
    <font>
      <b/>
      <sz val="12"/>
      <color theme="1"/>
      <name val="Calibri Light"/>
      <family val="2"/>
      <scheme val="major"/>
    </font>
    <font>
      <sz val="12"/>
      <color theme="1"/>
      <name val="Calibri Light"/>
      <family val="2"/>
      <scheme val="major"/>
    </font>
    <font>
      <b/>
      <i/>
      <sz val="12"/>
      <color theme="1"/>
      <name val="Calibri Light"/>
      <family val="2"/>
      <scheme val="major"/>
    </font>
    <font>
      <b/>
      <sz val="14"/>
      <color rgb="FF000000"/>
      <name val="Calibri Light"/>
      <family val="2"/>
    </font>
    <font>
      <b/>
      <i/>
      <sz val="14"/>
      <color rgb="FF000000"/>
      <name val="Calibri Light"/>
      <family val="2"/>
    </font>
    <font>
      <b/>
      <sz val="14"/>
      <color rgb="FF000000"/>
      <name val="Calibri Light"/>
      <family val="2"/>
      <scheme val="major"/>
    </font>
    <font>
      <i/>
      <sz val="12"/>
      <color rgb="FF000000"/>
      <name val="Calibri Light"/>
      <family val="2"/>
      <scheme val="major"/>
    </font>
    <font>
      <sz val="12"/>
      <color theme="1"/>
      <name val="Arial"/>
      <family val="2"/>
    </font>
    <font>
      <b/>
      <i/>
      <sz val="12"/>
      <color rgb="FF000000"/>
      <name val="Calibri Light"/>
      <family val="2"/>
      <scheme val="major"/>
    </font>
    <font>
      <sz val="12"/>
      <color rgb="FF000000"/>
      <name val="Calibri Light"/>
      <family val="2"/>
    </font>
    <font>
      <b/>
      <sz val="12"/>
      <name val="Calibri Light"/>
      <family val="2"/>
      <scheme val="major"/>
    </font>
    <font>
      <b/>
      <i/>
      <sz val="12"/>
      <color theme="1"/>
      <name val="Calibri Light"/>
      <family val="2"/>
    </font>
    <font>
      <b/>
      <u/>
      <sz val="12"/>
      <color theme="1"/>
      <name val="Calibri Light"/>
      <family val="2"/>
    </font>
    <font>
      <b/>
      <u/>
      <sz val="12"/>
      <color theme="1"/>
      <name val="Calibri Light"/>
      <family val="2"/>
      <scheme val="major"/>
    </font>
    <font>
      <b/>
      <i/>
      <u/>
      <sz val="12"/>
      <color theme="1"/>
      <name val="Calibri Light"/>
      <family val="2"/>
      <scheme val="major"/>
    </font>
    <font>
      <b/>
      <i/>
      <sz val="14"/>
      <color theme="1"/>
      <name val="Calibri Light"/>
      <family val="2"/>
      <scheme val="major"/>
    </font>
    <font>
      <b/>
      <i/>
      <sz val="14"/>
      <color rgb="FF000000"/>
      <name val="Calibri Light"/>
      <family val="2"/>
      <scheme val="major"/>
    </font>
    <font>
      <i/>
      <sz val="16"/>
      <color theme="1"/>
      <name val="Calibri Light"/>
      <family val="2"/>
    </font>
    <font>
      <i/>
      <sz val="10.8"/>
      <color theme="1"/>
      <name val="Calibri Light"/>
      <family val="2"/>
    </font>
    <font>
      <i/>
      <sz val="14"/>
      <color theme="0"/>
      <name val="Calibri Light"/>
      <family val="2"/>
    </font>
    <font>
      <b/>
      <i/>
      <sz val="16"/>
      <color theme="1"/>
      <name val="Calibri Light"/>
      <family val="2"/>
    </font>
  </fonts>
  <fills count="12">
    <fill>
      <patternFill patternType="none"/>
    </fill>
    <fill>
      <patternFill patternType="gray125"/>
    </fill>
    <fill>
      <patternFill patternType="solid">
        <fgColor rgb="FFD9D9D9"/>
        <bgColor rgb="FFD9D9D9"/>
      </patternFill>
    </fill>
    <fill>
      <patternFill patternType="solid">
        <fgColor theme="0" tint="-0.14999847407452621"/>
        <bgColor indexed="64"/>
      </patternFill>
    </fill>
    <fill>
      <patternFill patternType="solid">
        <fgColor theme="0" tint="-0.14999847407452621"/>
        <bgColor rgb="FFD9D9D9"/>
      </patternFill>
    </fill>
    <fill>
      <patternFill patternType="solid">
        <fgColor rgb="FF92D050"/>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2"/>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rgb="FF000000"/>
      </top>
      <bottom/>
      <diagonal/>
    </border>
    <border>
      <left style="thin">
        <color rgb="FF000000"/>
      </left>
      <right/>
      <top style="thin">
        <color indexed="64"/>
      </top>
      <bottom style="thin">
        <color indexed="64"/>
      </bottom>
      <diagonal/>
    </border>
    <border>
      <left/>
      <right style="thin">
        <color rgb="FF000000"/>
      </right>
      <top style="thin">
        <color indexed="64"/>
      </top>
      <bottom/>
      <diagonal/>
    </border>
    <border>
      <left/>
      <right/>
      <top style="thin">
        <color rgb="FF000000"/>
      </top>
      <bottom style="thin">
        <color rgb="FF000000"/>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164" fontId="1" fillId="0" borderId="0"/>
    <xf numFmtId="0" fontId="2" fillId="0" borderId="0">
      <alignment horizontal="center"/>
    </xf>
    <xf numFmtId="0" fontId="2" fillId="0" borderId="0">
      <alignment horizontal="center" textRotation="90"/>
    </xf>
    <xf numFmtId="0" fontId="3" fillId="0" borderId="0"/>
    <xf numFmtId="0" fontId="3" fillId="0" borderId="0"/>
  </cellStyleXfs>
  <cellXfs count="154">
    <xf numFmtId="0" fontId="0" fillId="0" borderId="0" xfId="0"/>
    <xf numFmtId="0" fontId="4" fillId="0" borderId="0" xfId="0" applyFont="1"/>
    <xf numFmtId="0" fontId="6" fillId="0" borderId="0" xfId="0" applyFont="1"/>
    <xf numFmtId="0" fontId="7" fillId="0" borderId="0" xfId="0" applyFont="1"/>
    <xf numFmtId="0" fontId="12" fillId="0" borderId="0" xfId="0" applyFont="1"/>
    <xf numFmtId="0" fontId="14" fillId="0" borderId="0" xfId="0" applyFont="1"/>
    <xf numFmtId="0" fontId="11" fillId="0" borderId="0" xfId="0" applyFont="1"/>
    <xf numFmtId="10" fontId="14" fillId="0" borderId="0" xfId="0" applyNumberFormat="1" applyFont="1"/>
    <xf numFmtId="0" fontId="10" fillId="0" borderId="0" xfId="0" applyFont="1"/>
    <xf numFmtId="0" fontId="0" fillId="0" borderId="0" xfId="0" applyBorder="1"/>
    <xf numFmtId="164" fontId="17" fillId="2" borderId="3" xfId="1" applyFont="1" applyFill="1" applyBorder="1" applyAlignment="1">
      <alignment horizontal="right" vertical="top" wrapText="1"/>
    </xf>
    <xf numFmtId="0" fontId="7" fillId="0" borderId="3" xfId="0" applyFont="1" applyBorder="1" applyAlignment="1">
      <alignment horizontal="right"/>
    </xf>
    <xf numFmtId="0" fontId="5" fillId="0" borderId="3" xfId="0" applyFont="1" applyBorder="1"/>
    <xf numFmtId="164" fontId="5" fillId="0" borderId="3" xfId="1" applyFont="1" applyFill="1" applyBorder="1" applyAlignment="1"/>
    <xf numFmtId="0" fontId="7" fillId="0" borderId="3" xfId="0" applyFont="1" applyBorder="1"/>
    <xf numFmtId="164" fontId="5" fillId="0" borderId="3" xfId="1" applyFont="1" applyFill="1" applyBorder="1" applyAlignment="1">
      <alignment horizontal="left"/>
    </xf>
    <xf numFmtId="164" fontId="9" fillId="0" borderId="3" xfId="1" applyFont="1" applyFill="1" applyBorder="1" applyAlignment="1"/>
    <xf numFmtId="164" fontId="19" fillId="0" borderId="3" xfId="1" applyFont="1" applyFill="1" applyBorder="1" applyAlignment="1"/>
    <xf numFmtId="164" fontId="9" fillId="0" borderId="3" xfId="1" applyFont="1" applyFill="1" applyBorder="1" applyAlignment="1">
      <alignment horizontal="right"/>
    </xf>
    <xf numFmtId="164" fontId="19" fillId="2" borderId="3" xfId="1" applyFont="1" applyFill="1" applyBorder="1"/>
    <xf numFmtId="164" fontId="19" fillId="0" borderId="3" xfId="1" applyFont="1" applyFill="1" applyBorder="1"/>
    <xf numFmtId="164" fontId="19" fillId="0" borderId="7" xfId="1" applyFont="1" applyFill="1" applyBorder="1" applyAlignment="1"/>
    <xf numFmtId="164" fontId="11" fillId="0" borderId="3" xfId="1" applyFont="1" applyFill="1" applyBorder="1" applyAlignment="1">
      <alignment horizontal="right"/>
    </xf>
    <xf numFmtId="164" fontId="9" fillId="0" borderId="6" xfId="1" applyFont="1" applyFill="1" applyBorder="1" applyAlignment="1"/>
    <xf numFmtId="0" fontId="11" fillId="0" borderId="3" xfId="0" applyFont="1" applyFill="1" applyBorder="1" applyAlignment="1">
      <alignment horizontal="right"/>
    </xf>
    <xf numFmtId="164" fontId="9" fillId="0" borderId="3" xfId="1" applyFont="1" applyFill="1" applyBorder="1"/>
    <xf numFmtId="164" fontId="19" fillId="0" borderId="3" xfId="1" applyFont="1" applyFill="1" applyBorder="1" applyAlignment="1">
      <alignment horizontal="right"/>
    </xf>
    <xf numFmtId="164" fontId="10" fillId="0" borderId="3" xfId="1" applyFont="1" applyFill="1" applyBorder="1" applyAlignment="1"/>
    <xf numFmtId="164" fontId="19" fillId="2" borderId="7" xfId="1" applyFont="1" applyFill="1" applyBorder="1"/>
    <xf numFmtId="164" fontId="19" fillId="2" borderId="5" xfId="1" applyFont="1" applyFill="1" applyBorder="1"/>
    <xf numFmtId="164" fontId="19" fillId="2" borderId="4" xfId="1" applyFont="1" applyFill="1" applyBorder="1"/>
    <xf numFmtId="164" fontId="19" fillId="2" borderId="2" xfId="1" applyFont="1" applyFill="1" applyBorder="1"/>
    <xf numFmtId="164" fontId="19" fillId="2" borderId="13" xfId="1" applyFont="1" applyFill="1" applyBorder="1"/>
    <xf numFmtId="164" fontId="19" fillId="2" borderId="10" xfId="1" applyFont="1" applyFill="1" applyBorder="1"/>
    <xf numFmtId="164" fontId="19" fillId="2" borderId="9" xfId="1" applyFont="1" applyFill="1" applyBorder="1"/>
    <xf numFmtId="0" fontId="20" fillId="0" borderId="0" xfId="0" applyFont="1"/>
    <xf numFmtId="164" fontId="9" fillId="0" borderId="3" xfId="1" applyFont="1" applyBorder="1"/>
    <xf numFmtId="0" fontId="9" fillId="0" borderId="3" xfId="0" applyFont="1" applyFill="1" applyBorder="1"/>
    <xf numFmtId="164" fontId="9" fillId="0" borderId="3" xfId="1" applyFont="1" applyFill="1" applyBorder="1" applyAlignment="1">
      <alignment horizontal="left"/>
    </xf>
    <xf numFmtId="0" fontId="7" fillId="0" borderId="3" xfId="0" applyFont="1" applyFill="1" applyBorder="1"/>
    <xf numFmtId="164" fontId="22" fillId="2" borderId="3" xfId="1" applyFont="1" applyFill="1" applyBorder="1"/>
    <xf numFmtId="164" fontId="19" fillId="4" borderId="3" xfId="1" applyFont="1" applyFill="1" applyBorder="1"/>
    <xf numFmtId="164" fontId="22" fillId="4" borderId="3" xfId="1" applyFont="1" applyFill="1" applyBorder="1"/>
    <xf numFmtId="0" fontId="11" fillId="3" borderId="3" xfId="0" applyFont="1" applyFill="1" applyBorder="1"/>
    <xf numFmtId="0" fontId="11" fillId="0" borderId="3" xfId="0" applyFont="1" applyBorder="1"/>
    <xf numFmtId="0" fontId="11" fillId="0" borderId="0" xfId="0" applyFont="1" applyBorder="1" applyAlignment="1">
      <alignment horizontal="center"/>
    </xf>
    <xf numFmtId="164" fontId="21" fillId="2" borderId="3" xfId="1" applyFont="1" applyFill="1" applyBorder="1" applyAlignment="1">
      <alignment horizontal="right" wrapText="1"/>
    </xf>
    <xf numFmtId="0" fontId="7" fillId="0" borderId="7" xfId="0" applyFont="1" applyBorder="1" applyAlignment="1">
      <alignment horizontal="right"/>
    </xf>
    <xf numFmtId="0" fontId="9" fillId="0" borderId="3" xfId="0" applyFont="1" applyBorder="1" applyAlignment="1">
      <alignment horizontal="right"/>
    </xf>
    <xf numFmtId="0" fontId="11" fillId="0" borderId="0" xfId="0" applyFont="1" applyBorder="1"/>
    <xf numFmtId="0" fontId="5" fillId="0" borderId="3" xfId="0" applyFont="1" applyBorder="1" applyAlignment="1">
      <alignment horizontal="right"/>
    </xf>
    <xf numFmtId="0" fontId="13" fillId="0" borderId="0" xfId="0" applyFont="1"/>
    <xf numFmtId="0" fontId="9" fillId="0" borderId="3" xfId="0" applyFont="1" applyBorder="1"/>
    <xf numFmtId="10" fontId="11" fillId="0" borderId="0" xfId="0" applyNumberFormat="1" applyFont="1" applyAlignment="1">
      <alignment horizontal="right"/>
    </xf>
    <xf numFmtId="0" fontId="8" fillId="0" borderId="0" xfId="0" applyFont="1" applyFill="1" applyBorder="1" applyAlignment="1">
      <alignment horizontal="center"/>
    </xf>
    <xf numFmtId="0" fontId="8" fillId="0" borderId="0" xfId="0" applyFont="1" applyFill="1" applyBorder="1" applyAlignment="1">
      <alignment horizontal="center"/>
    </xf>
    <xf numFmtId="0" fontId="10" fillId="0" borderId="3" xfId="0" applyFont="1" applyBorder="1"/>
    <xf numFmtId="164" fontId="9" fillId="0" borderId="1" xfId="1" applyFont="1" applyFill="1" applyBorder="1" applyAlignment="1"/>
    <xf numFmtId="164" fontId="10" fillId="0" borderId="3" xfId="1" applyFont="1" applyFill="1" applyBorder="1" applyAlignment="1">
      <alignment horizontal="right"/>
    </xf>
    <xf numFmtId="0" fontId="23" fillId="0" borderId="0" xfId="0" applyFont="1"/>
    <xf numFmtId="165" fontId="4" fillId="0" borderId="0" xfId="0" applyNumberFormat="1" applyFont="1"/>
    <xf numFmtId="0" fontId="9" fillId="0" borderId="0" xfId="0" applyFont="1"/>
    <xf numFmtId="0" fontId="24" fillId="0" borderId="0" xfId="0" applyFont="1"/>
    <xf numFmtId="165" fontId="9" fillId="0" borderId="0" xfId="0" applyNumberFormat="1" applyFont="1" applyFill="1"/>
    <xf numFmtId="165" fontId="11" fillId="0" borderId="0" xfId="0" applyNumberFormat="1" applyFont="1" applyFill="1"/>
    <xf numFmtId="165" fontId="24" fillId="0" borderId="0" xfId="0" applyNumberFormat="1" applyFont="1"/>
    <xf numFmtId="0" fontId="9" fillId="0" borderId="0" xfId="0" applyFont="1" applyFill="1"/>
    <xf numFmtId="0" fontId="11" fillId="0" borderId="0" xfId="0" applyFont="1" applyFill="1"/>
    <xf numFmtId="0" fontId="11" fillId="0" borderId="0" xfId="0" applyFont="1" applyAlignment="1"/>
    <xf numFmtId="165" fontId="7" fillId="0" borderId="0" xfId="0" applyNumberFormat="1" applyFont="1"/>
    <xf numFmtId="0" fontId="25" fillId="0" borderId="0" xfId="0" applyFont="1"/>
    <xf numFmtId="0" fontId="26" fillId="0" borderId="0" xfId="0" applyFont="1" applyAlignment="1">
      <alignment horizontal="right"/>
    </xf>
    <xf numFmtId="165" fontId="27" fillId="0" borderId="0" xfId="0" applyNumberFormat="1" applyFont="1" applyAlignment="1">
      <alignment horizontal="right"/>
    </xf>
    <xf numFmtId="0" fontId="11" fillId="0" borderId="0" xfId="0" applyFont="1" applyAlignment="1">
      <alignment horizontal="left" vertical="center"/>
    </xf>
    <xf numFmtId="0" fontId="11" fillId="0" borderId="0" xfId="0" applyFont="1" applyFill="1" applyAlignment="1">
      <alignment horizontal="left" vertical="center"/>
    </xf>
    <xf numFmtId="0" fontId="7" fillId="0" borderId="0" xfId="0" applyFont="1" applyAlignment="1">
      <alignment horizontal="left" vertical="center"/>
    </xf>
    <xf numFmtId="0" fontId="0" fillId="0" borderId="0" xfId="0" applyAlignment="1">
      <alignment horizontal="left" vertical="center"/>
    </xf>
    <xf numFmtId="0" fontId="6" fillId="0" borderId="0" xfId="0" applyFont="1" applyAlignment="1">
      <alignment horizontal="left" vertical="center"/>
    </xf>
    <xf numFmtId="0" fontId="13" fillId="0" borderId="8" xfId="0" applyFont="1" applyBorder="1"/>
    <xf numFmtId="0" fontId="15" fillId="0" borderId="8" xfId="0" applyFont="1" applyBorder="1"/>
    <xf numFmtId="165" fontId="15" fillId="0" borderId="8" xfId="0" applyNumberFormat="1" applyFont="1" applyBorder="1"/>
    <xf numFmtId="0" fontId="4" fillId="0" borderId="8" xfId="0" applyFont="1" applyBorder="1"/>
    <xf numFmtId="0" fontId="24" fillId="0" borderId="8" xfId="0" applyFont="1" applyBorder="1"/>
    <xf numFmtId="165" fontId="4" fillId="0" borderId="8" xfId="0" applyNumberFormat="1" applyFont="1" applyBorder="1"/>
    <xf numFmtId="165" fontId="24" fillId="0" borderId="8" xfId="0" applyNumberFormat="1" applyFont="1" applyBorder="1"/>
    <xf numFmtId="0" fontId="15" fillId="0" borderId="8" xfId="0" applyNumberFormat="1" applyFont="1" applyBorder="1"/>
    <xf numFmtId="0" fontId="24" fillId="0" borderId="8" xfId="0" applyNumberFormat="1" applyFont="1" applyBorder="1"/>
    <xf numFmtId="0" fontId="11" fillId="0" borderId="0" xfId="0" applyFont="1" applyAlignment="1">
      <alignment horizontal="left"/>
    </xf>
    <xf numFmtId="164" fontId="29" fillId="2" borderId="3" xfId="1" applyFont="1" applyFill="1" applyBorder="1" applyAlignment="1">
      <alignment horizontal="right" wrapText="1"/>
    </xf>
    <xf numFmtId="0" fontId="20" fillId="0" borderId="0" xfId="0" applyFont="1" applyBorder="1"/>
    <xf numFmtId="0" fontId="11" fillId="0" borderId="16" xfId="0" applyFont="1" applyBorder="1"/>
    <xf numFmtId="0" fontId="30" fillId="0" borderId="0" xfId="0" applyFont="1" applyFill="1" applyBorder="1" applyAlignment="1">
      <alignment horizontal="center" vertical="center"/>
    </xf>
    <xf numFmtId="0" fontId="11" fillId="0" borderId="3" xfId="0" applyFont="1" applyBorder="1" applyAlignment="1">
      <alignment vertical="center" wrapText="1"/>
    </xf>
    <xf numFmtId="0" fontId="11" fillId="0" borderId="3" xfId="0" applyFont="1" applyBorder="1" applyAlignment="1">
      <alignment horizontal="center"/>
    </xf>
    <xf numFmtId="164" fontId="18" fillId="2" borderId="3" xfId="1" applyFont="1" applyFill="1" applyBorder="1" applyAlignment="1">
      <alignment horizontal="left" wrapText="1"/>
    </xf>
    <xf numFmtId="164" fontId="16" fillId="2" borderId="3" xfId="1" applyFont="1" applyFill="1" applyBorder="1" applyAlignment="1">
      <alignment horizontal="left" wrapText="1"/>
    </xf>
    <xf numFmtId="0" fontId="11" fillId="0" borderId="7" xfId="0" applyFont="1" applyBorder="1" applyAlignment="1">
      <alignment horizontal="left" vertical="center" wrapText="1"/>
    </xf>
    <xf numFmtId="0" fontId="11" fillId="0" borderId="6" xfId="0" applyFont="1" applyBorder="1" applyAlignment="1">
      <alignment horizontal="left" vertical="center" wrapText="1"/>
    </xf>
    <xf numFmtId="0" fontId="11" fillId="0" borderId="3" xfId="0" applyFont="1" applyBorder="1" applyAlignment="1">
      <alignment horizontal="left" vertical="center" wrapText="1"/>
    </xf>
    <xf numFmtId="0" fontId="8" fillId="0" borderId="7" xfId="0" applyFont="1" applyFill="1" applyBorder="1" applyAlignment="1">
      <alignment horizontal="center"/>
    </xf>
    <xf numFmtId="0" fontId="8" fillId="0" borderId="6" xfId="0" applyFont="1" applyFill="1" applyBorder="1" applyAlignment="1">
      <alignment horizontal="center"/>
    </xf>
    <xf numFmtId="0" fontId="7" fillId="0" borderId="3" xfId="0" applyFont="1" applyBorder="1" applyAlignment="1">
      <alignment horizontal="left" vertical="center" wrapText="1"/>
    </xf>
    <xf numFmtId="0" fontId="8" fillId="0" borderId="0" xfId="0" applyFont="1" applyFill="1" applyBorder="1" applyAlignment="1">
      <alignment horizontal="center"/>
    </xf>
    <xf numFmtId="0" fontId="7" fillId="0" borderId="8" xfId="0" applyFont="1" applyBorder="1" applyAlignment="1">
      <alignment horizontal="center" vertical="center"/>
    </xf>
    <xf numFmtId="164" fontId="18" fillId="2" borderId="11" xfId="1" applyFont="1" applyFill="1" applyBorder="1" applyAlignment="1">
      <alignment horizontal="left" wrapText="1"/>
    </xf>
    <xf numFmtId="164" fontId="18" fillId="2" borderId="12" xfId="1" applyFont="1" applyFill="1" applyBorder="1" applyAlignment="1">
      <alignment horizontal="left" wrapText="1"/>
    </xf>
    <xf numFmtId="164" fontId="18" fillId="2" borderId="3" xfId="1" applyFont="1" applyFill="1" applyBorder="1" applyAlignment="1">
      <alignment horizontal="left" vertical="top" wrapText="1"/>
    </xf>
    <xf numFmtId="0" fontId="30" fillId="0" borderId="8" xfId="0" applyFont="1" applyBorder="1" applyAlignment="1">
      <alignment horizontal="center" wrapText="1"/>
    </xf>
    <xf numFmtId="0" fontId="30" fillId="0" borderId="0" xfId="0" applyFont="1" applyBorder="1" applyAlignment="1">
      <alignment horizontal="center" wrapText="1"/>
    </xf>
    <xf numFmtId="0" fontId="33" fillId="6" borderId="3" xfId="0" applyFont="1" applyFill="1" applyBorder="1" applyAlignment="1">
      <alignment horizontal="center" vertical="center"/>
    </xf>
    <xf numFmtId="0" fontId="24" fillId="6" borderId="3" xfId="0" applyFont="1" applyFill="1" applyBorder="1" applyAlignment="1">
      <alignment horizontal="center" vertical="center"/>
    </xf>
    <xf numFmtId="0" fontId="11" fillId="0" borderId="14" xfId="0" applyFont="1" applyBorder="1" applyAlignment="1">
      <alignment horizontal="left" vertical="top" wrapText="1"/>
    </xf>
    <xf numFmtId="0" fontId="11" fillId="0" borderId="17" xfId="0" applyFont="1" applyBorder="1" applyAlignment="1">
      <alignment horizontal="left" vertical="top" wrapText="1"/>
    </xf>
    <xf numFmtId="0" fontId="11" fillId="0" borderId="15" xfId="0" applyFont="1" applyBorder="1" applyAlignment="1">
      <alignment horizontal="left" vertical="top" wrapText="1"/>
    </xf>
    <xf numFmtId="0" fontId="11" fillId="0" borderId="19" xfId="0" applyFont="1" applyBorder="1" applyAlignment="1">
      <alignment horizontal="left" vertical="top" wrapText="1"/>
    </xf>
    <xf numFmtId="0" fontId="11" fillId="0" borderId="3" xfId="0" applyFont="1" applyBorder="1" applyAlignment="1">
      <alignment horizontal="left" vertical="center"/>
    </xf>
    <xf numFmtId="0" fontId="32" fillId="10" borderId="14" xfId="0" applyFont="1" applyFill="1" applyBorder="1" applyAlignment="1">
      <alignment horizontal="center" vertical="center" wrapText="1"/>
    </xf>
    <xf numFmtId="0" fontId="32" fillId="10" borderId="8" xfId="0" applyFont="1" applyFill="1" applyBorder="1" applyAlignment="1">
      <alignment horizontal="center" vertical="center" wrapText="1"/>
    </xf>
    <xf numFmtId="0" fontId="32" fillId="10" borderId="17" xfId="0" applyFont="1" applyFill="1" applyBorder="1" applyAlignment="1">
      <alignment horizontal="center" vertical="center" wrapText="1"/>
    </xf>
    <xf numFmtId="0" fontId="7" fillId="0" borderId="18" xfId="0" applyFont="1" applyBorder="1" applyAlignment="1">
      <alignment horizontal="center" vertical="center"/>
    </xf>
    <xf numFmtId="0" fontId="7" fillId="0" borderId="9" xfId="0" applyFont="1" applyFill="1" applyBorder="1" applyAlignment="1">
      <alignment horizontal="center"/>
    </xf>
    <xf numFmtId="0" fontId="33" fillId="5" borderId="3" xfId="0" applyFont="1" applyFill="1" applyBorder="1" applyAlignment="1">
      <alignment horizontal="center" vertical="center" wrapText="1"/>
    </xf>
    <xf numFmtId="0" fontId="33" fillId="5" borderId="3" xfId="0" applyFont="1" applyFill="1" applyBorder="1" applyAlignment="1">
      <alignment horizontal="center" wrapText="1"/>
    </xf>
    <xf numFmtId="0" fontId="7" fillId="0" borderId="7" xfId="0" applyFont="1" applyBorder="1" applyAlignment="1">
      <alignment horizontal="center" wrapText="1"/>
    </xf>
    <xf numFmtId="0" fontId="7" fillId="0" borderId="9" xfId="0" applyFont="1" applyBorder="1" applyAlignment="1">
      <alignment horizontal="center" wrapText="1"/>
    </xf>
    <xf numFmtId="0" fontId="7" fillId="0" borderId="6" xfId="0" applyFont="1" applyBorder="1" applyAlignment="1">
      <alignment horizontal="center" wrapText="1"/>
    </xf>
    <xf numFmtId="0" fontId="7" fillId="0" borderId="9" xfId="0" applyFont="1" applyBorder="1" applyAlignment="1">
      <alignment horizontal="center" vertical="center"/>
    </xf>
    <xf numFmtId="0" fontId="11" fillId="0" borderId="14" xfId="0" applyFont="1" applyBorder="1" applyAlignment="1">
      <alignment horizontal="left" vertical="center" wrapText="1"/>
    </xf>
    <xf numFmtId="0" fontId="11" fillId="0" borderId="17" xfId="0" applyFont="1" applyBorder="1" applyAlignment="1">
      <alignment horizontal="left" vertical="center" wrapText="1"/>
    </xf>
    <xf numFmtId="0" fontId="11" fillId="0" borderId="15" xfId="0" applyFont="1" applyBorder="1" applyAlignment="1">
      <alignment horizontal="left" vertical="center" wrapText="1"/>
    </xf>
    <xf numFmtId="0" fontId="11" fillId="0" borderId="19" xfId="0" applyFont="1" applyBorder="1" applyAlignment="1">
      <alignment horizontal="left" vertical="center" wrapText="1"/>
    </xf>
    <xf numFmtId="0" fontId="33" fillId="9" borderId="3" xfId="0" applyFont="1" applyFill="1" applyBorder="1" applyAlignment="1">
      <alignment horizontal="center" vertical="center"/>
    </xf>
    <xf numFmtId="0" fontId="33" fillId="7" borderId="3" xfId="0" applyFont="1" applyFill="1" applyBorder="1" applyAlignment="1">
      <alignment horizontal="center" vertical="center"/>
    </xf>
    <xf numFmtId="0" fontId="24" fillId="7" borderId="3" xfId="0" applyFont="1" applyFill="1" applyBorder="1" applyAlignment="1">
      <alignment horizontal="center" vertical="center"/>
    </xf>
    <xf numFmtId="0" fontId="33" fillId="8" borderId="3" xfId="0" applyFont="1" applyFill="1" applyBorder="1" applyAlignment="1">
      <alignment horizontal="center" vertical="center"/>
    </xf>
    <xf numFmtId="0" fontId="24" fillId="8" borderId="3" xfId="0" applyFont="1" applyFill="1" applyBorder="1" applyAlignment="1">
      <alignment horizontal="center" vertical="center"/>
    </xf>
    <xf numFmtId="0" fontId="33" fillId="11" borderId="3" xfId="0" applyFont="1" applyFill="1" applyBorder="1" applyAlignment="1">
      <alignment horizontal="center" vertical="center"/>
    </xf>
    <xf numFmtId="0" fontId="24" fillId="11" borderId="3" xfId="0" applyFont="1" applyFill="1" applyBorder="1" applyAlignment="1">
      <alignment horizontal="center" vertical="center"/>
    </xf>
    <xf numFmtId="165" fontId="15" fillId="0" borderId="8" xfId="0" applyNumberFormat="1" applyFont="1" applyBorder="1" applyAlignment="1">
      <alignment horizontal="right" vertical="center"/>
    </xf>
    <xf numFmtId="165" fontId="15" fillId="0" borderId="0" xfId="0" applyNumberFormat="1" applyFont="1" applyBorder="1" applyAlignment="1">
      <alignment horizontal="right" vertical="center"/>
    </xf>
    <xf numFmtId="165" fontId="28" fillId="0" borderId="8" xfId="0" applyNumberFormat="1" applyFont="1" applyBorder="1" applyAlignment="1">
      <alignment horizontal="right" vertical="center"/>
    </xf>
    <xf numFmtId="165" fontId="28" fillId="0" borderId="0" xfId="0" applyNumberFormat="1" applyFont="1" applyBorder="1" applyAlignment="1">
      <alignment horizontal="right" vertical="center"/>
    </xf>
    <xf numFmtId="0" fontId="26" fillId="0" borderId="0" xfId="0" applyFont="1" applyAlignment="1">
      <alignment horizontal="left" vertical="center"/>
    </xf>
    <xf numFmtId="0" fontId="13" fillId="0" borderId="8" xfId="0" applyFont="1" applyBorder="1" applyAlignment="1">
      <alignment horizontal="left" vertical="center"/>
    </xf>
    <xf numFmtId="0" fontId="13" fillId="0" borderId="0" xfId="0" applyFont="1" applyBorder="1" applyAlignment="1">
      <alignment horizontal="left" vertical="center"/>
    </xf>
    <xf numFmtId="0" fontId="15" fillId="0" borderId="8" xfId="0" applyFont="1" applyBorder="1" applyAlignment="1">
      <alignment horizontal="right" vertical="center"/>
    </xf>
    <xf numFmtId="0" fontId="15" fillId="0" borderId="0" xfId="0" applyFont="1" applyBorder="1" applyAlignment="1">
      <alignment horizontal="right" vertical="center"/>
    </xf>
    <xf numFmtId="0" fontId="15" fillId="0" borderId="8" xfId="0" applyNumberFormat="1" applyFont="1" applyBorder="1" applyAlignment="1">
      <alignment horizontal="right" vertical="center"/>
    </xf>
    <xf numFmtId="0" fontId="15" fillId="0" borderId="0" xfId="0" applyNumberFormat="1" applyFont="1" applyBorder="1" applyAlignment="1">
      <alignment horizontal="right" vertical="center"/>
    </xf>
    <xf numFmtId="0" fontId="26" fillId="0" borderId="0" xfId="0" applyFont="1" applyBorder="1" applyAlignment="1">
      <alignment horizontal="left" vertical="center"/>
    </xf>
    <xf numFmtId="0" fontId="26" fillId="0" borderId="0" xfId="0" applyFont="1" applyAlignment="1">
      <alignment horizontal="right" vertical="center" wrapText="1"/>
    </xf>
    <xf numFmtId="0" fontId="26" fillId="0" borderId="0" xfId="0" applyFont="1" applyAlignment="1">
      <alignment horizontal="right" vertical="center"/>
    </xf>
    <xf numFmtId="0" fontId="26" fillId="0" borderId="0" xfId="0" applyFont="1" applyBorder="1" applyAlignment="1">
      <alignment horizontal="right" vertical="center"/>
    </xf>
    <xf numFmtId="0" fontId="13" fillId="0" borderId="0" xfId="0" applyFont="1" applyAlignment="1">
      <alignment horizontal="right" vertical="center"/>
    </xf>
  </cellXfs>
  <cellStyles count="6">
    <cellStyle name="Excel Built-in Normal" xfId="1" xr:uid="{00000000-0005-0000-0000-000000000000}"/>
    <cellStyle name="Heading" xfId="2" xr:uid="{00000000-0005-0000-0000-000001000000}"/>
    <cellStyle name="Heading1" xfId="3" xr:uid="{00000000-0005-0000-0000-000002000000}"/>
    <cellStyle name="Normal" xfId="0" builtinId="0" customBuiltin="1"/>
    <cellStyle name="Result" xfId="4" xr:uid="{00000000-0005-0000-0000-000004000000}"/>
    <cellStyle name="Result2" xfId="5" xr:uid="{00000000-0005-0000-0000-000005000000}"/>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2B5C6-A812-46CD-972B-4F6108436A37}">
  <sheetPr>
    <pageSetUpPr fitToPage="1"/>
  </sheetPr>
  <dimension ref="A1:F146"/>
  <sheetViews>
    <sheetView view="pageLayout" topLeftCell="A65" zoomScale="90" zoomScaleNormal="100" zoomScalePageLayoutView="90" workbookViewId="0">
      <selection activeCell="E94" sqref="E94:F94"/>
    </sheetView>
  </sheetViews>
  <sheetFormatPr defaultRowHeight="14" x14ac:dyDescent="0.3"/>
  <cols>
    <col min="1" max="1" width="6.75" customWidth="1"/>
    <col min="2" max="2" width="47.83203125" customWidth="1"/>
    <col min="3" max="3" width="23" customWidth="1"/>
    <col min="4" max="4" width="6.75" bestFit="1" customWidth="1"/>
    <col min="5" max="5" width="48.83203125" customWidth="1"/>
    <col min="6" max="6" width="23.08203125" customWidth="1"/>
  </cols>
  <sheetData>
    <row r="1" spans="1:6" ht="15.75" customHeight="1" x14ac:dyDescent="0.3">
      <c r="A1" s="116" t="s">
        <v>226</v>
      </c>
      <c r="B1" s="117"/>
      <c r="C1" s="117"/>
      <c r="D1" s="117"/>
      <c r="E1" s="117"/>
      <c r="F1" s="118"/>
    </row>
    <row r="2" spans="1:6" ht="15.75" customHeight="1" x14ac:dyDescent="0.3">
      <c r="A2" s="126" t="s">
        <v>247</v>
      </c>
      <c r="B2" s="126"/>
      <c r="C2" s="126"/>
      <c r="D2" s="126"/>
      <c r="E2" s="126"/>
      <c r="F2" s="126"/>
    </row>
    <row r="3" spans="1:6" ht="15.75" customHeight="1" x14ac:dyDescent="0.3">
      <c r="A3" s="121" t="s">
        <v>240</v>
      </c>
      <c r="B3" s="121"/>
      <c r="C3" s="121"/>
      <c r="D3" s="121"/>
      <c r="E3" s="121"/>
      <c r="F3" s="121"/>
    </row>
    <row r="4" spans="1:6" ht="15.75" customHeight="1" x14ac:dyDescent="0.3">
      <c r="A4" s="121"/>
      <c r="B4" s="121"/>
      <c r="C4" s="121"/>
      <c r="D4" s="121"/>
      <c r="E4" s="121"/>
      <c r="F4" s="121"/>
    </row>
    <row r="5" spans="1:6" ht="15.75" customHeight="1" x14ac:dyDescent="0.3">
      <c r="A5" s="121"/>
      <c r="B5" s="121"/>
      <c r="C5" s="121"/>
      <c r="D5" s="121"/>
      <c r="E5" s="121"/>
      <c r="F5" s="121"/>
    </row>
    <row r="6" spans="1:6" ht="15.75" customHeight="1" x14ac:dyDescent="0.3">
      <c r="A6" s="121"/>
      <c r="B6" s="121"/>
      <c r="C6" s="121"/>
      <c r="D6" s="121"/>
      <c r="E6" s="121"/>
      <c r="F6" s="121"/>
    </row>
    <row r="7" spans="1:6" x14ac:dyDescent="0.3">
      <c r="A7" s="103" t="s">
        <v>237</v>
      </c>
      <c r="B7" s="103"/>
      <c r="C7" s="103"/>
      <c r="D7" s="103"/>
      <c r="E7" s="103"/>
      <c r="F7" s="103"/>
    </row>
    <row r="8" spans="1:6" x14ac:dyDescent="0.3">
      <c r="A8" s="119"/>
      <c r="B8" s="119"/>
      <c r="C8" s="119"/>
      <c r="D8" s="119"/>
      <c r="E8" s="119"/>
      <c r="F8" s="119"/>
    </row>
    <row r="9" spans="1:6" ht="15.75" customHeight="1" x14ac:dyDescent="0.3">
      <c r="A9" s="122" t="s">
        <v>241</v>
      </c>
      <c r="B9" s="122"/>
      <c r="C9" s="122"/>
      <c r="D9" s="122"/>
      <c r="E9" s="122"/>
      <c r="F9" s="122"/>
    </row>
    <row r="10" spans="1:6" ht="15.75" customHeight="1" x14ac:dyDescent="0.3">
      <c r="A10" s="122"/>
      <c r="B10" s="122"/>
      <c r="C10" s="122"/>
      <c r="D10" s="122"/>
      <c r="E10" s="122"/>
      <c r="F10" s="122"/>
    </row>
    <row r="11" spans="1:6" ht="15.75" customHeight="1" x14ac:dyDescent="0.3">
      <c r="A11" s="122"/>
      <c r="B11" s="122"/>
      <c r="C11" s="122"/>
      <c r="D11" s="122"/>
      <c r="E11" s="122"/>
      <c r="F11" s="122"/>
    </row>
    <row r="12" spans="1:6" ht="15.75" customHeight="1" x14ac:dyDescent="0.3">
      <c r="A12" s="122"/>
      <c r="B12" s="122"/>
      <c r="C12" s="122"/>
      <c r="D12" s="122"/>
      <c r="E12" s="122"/>
      <c r="F12" s="122"/>
    </row>
    <row r="13" spans="1:6" x14ac:dyDescent="0.3">
      <c r="A13" s="103" t="s">
        <v>237</v>
      </c>
      <c r="B13" s="103"/>
      <c r="C13" s="103"/>
      <c r="D13" s="103"/>
      <c r="E13" s="103"/>
      <c r="F13" s="103"/>
    </row>
    <row r="14" spans="1:6" x14ac:dyDescent="0.3">
      <c r="A14" s="119"/>
      <c r="B14" s="119"/>
      <c r="C14" s="119"/>
      <c r="D14" s="119"/>
      <c r="E14" s="119"/>
      <c r="F14" s="119"/>
    </row>
    <row r="15" spans="1:6" ht="15.75" customHeight="1" x14ac:dyDescent="0.3">
      <c r="A15" s="122" t="s">
        <v>242</v>
      </c>
      <c r="B15" s="122"/>
      <c r="C15" s="122"/>
      <c r="D15" s="122"/>
      <c r="E15" s="122"/>
      <c r="F15" s="122"/>
    </row>
    <row r="16" spans="1:6" ht="15.75" customHeight="1" x14ac:dyDescent="0.3">
      <c r="A16" s="122"/>
      <c r="B16" s="122"/>
      <c r="C16" s="122"/>
      <c r="D16" s="122"/>
      <c r="E16" s="122"/>
      <c r="F16" s="122"/>
    </row>
    <row r="17" spans="1:6" ht="15.75" customHeight="1" x14ac:dyDescent="0.3">
      <c r="A17" s="122"/>
      <c r="B17" s="122"/>
      <c r="C17" s="122"/>
      <c r="D17" s="122"/>
      <c r="E17" s="122"/>
      <c r="F17" s="122"/>
    </row>
    <row r="18" spans="1:6" ht="15.75" customHeight="1" x14ac:dyDescent="0.3">
      <c r="A18" s="122"/>
      <c r="B18" s="122"/>
      <c r="C18" s="122"/>
      <c r="D18" s="122"/>
      <c r="E18" s="122"/>
      <c r="F18" s="122"/>
    </row>
    <row r="19" spans="1:6" x14ac:dyDescent="0.3">
      <c r="A19" s="103" t="s">
        <v>237</v>
      </c>
      <c r="B19" s="103"/>
      <c r="C19" s="103"/>
      <c r="D19" s="103"/>
      <c r="E19" s="103"/>
      <c r="F19" s="103"/>
    </row>
    <row r="20" spans="1:6" x14ac:dyDescent="0.3">
      <c r="A20" s="119"/>
      <c r="B20" s="119"/>
      <c r="C20" s="119"/>
      <c r="D20" s="119"/>
      <c r="E20" s="119"/>
      <c r="F20" s="119"/>
    </row>
    <row r="21" spans="1:6" ht="15.75" customHeight="1" x14ac:dyDescent="0.3">
      <c r="A21" s="122" t="s">
        <v>260</v>
      </c>
      <c r="B21" s="122"/>
      <c r="C21" s="122"/>
      <c r="D21" s="122"/>
      <c r="E21" s="122"/>
      <c r="F21" s="122"/>
    </row>
    <row r="22" spans="1:6" ht="15.75" customHeight="1" x14ac:dyDescent="0.3">
      <c r="A22" s="122"/>
      <c r="B22" s="122"/>
      <c r="C22" s="122"/>
      <c r="D22" s="122"/>
      <c r="E22" s="122"/>
      <c r="F22" s="122"/>
    </row>
    <row r="23" spans="1:6" ht="15.75" customHeight="1" x14ac:dyDescent="0.3">
      <c r="A23" s="122"/>
      <c r="B23" s="122"/>
      <c r="C23" s="122"/>
      <c r="D23" s="122"/>
      <c r="E23" s="122"/>
      <c r="F23" s="122"/>
    </row>
    <row r="24" spans="1:6" ht="15.75" customHeight="1" x14ac:dyDescent="0.3">
      <c r="A24" s="122"/>
      <c r="B24" s="122"/>
      <c r="C24" s="122"/>
      <c r="D24" s="122"/>
      <c r="E24" s="122"/>
      <c r="F24" s="122"/>
    </row>
    <row r="25" spans="1:6" ht="15.75" customHeight="1" x14ac:dyDescent="0.35">
      <c r="A25" s="123" t="s">
        <v>236</v>
      </c>
      <c r="B25" s="124"/>
      <c r="C25" s="125"/>
      <c r="D25" s="107"/>
      <c r="E25" s="120" t="s">
        <v>235</v>
      </c>
      <c r="F25" s="120"/>
    </row>
    <row r="26" spans="1:6" ht="15.75" customHeight="1" x14ac:dyDescent="0.3">
      <c r="A26" s="109" t="s">
        <v>227</v>
      </c>
      <c r="B26" s="110"/>
      <c r="C26" s="110"/>
      <c r="D26" s="108"/>
      <c r="E26" s="131" t="s">
        <v>231</v>
      </c>
      <c r="F26" s="131"/>
    </row>
    <row r="27" spans="1:6" ht="15.75" customHeight="1" x14ac:dyDescent="0.3">
      <c r="A27" s="110"/>
      <c r="B27" s="110"/>
      <c r="C27" s="110"/>
      <c r="D27" s="108"/>
      <c r="E27" s="131"/>
      <c r="F27" s="131"/>
    </row>
    <row r="28" spans="1:6" ht="15.5" x14ac:dyDescent="0.35">
      <c r="A28" s="132" t="s">
        <v>228</v>
      </c>
      <c r="B28" s="133"/>
      <c r="C28" s="133"/>
      <c r="D28" s="108"/>
      <c r="E28" s="120" t="s">
        <v>234</v>
      </c>
      <c r="F28" s="120"/>
    </row>
    <row r="29" spans="1:6" ht="15.75" customHeight="1" x14ac:dyDescent="0.3">
      <c r="A29" s="133"/>
      <c r="B29" s="133"/>
      <c r="C29" s="133"/>
      <c r="D29" s="108"/>
      <c r="E29" s="131" t="s">
        <v>232</v>
      </c>
      <c r="F29" s="131"/>
    </row>
    <row r="30" spans="1:6" ht="15.75" customHeight="1" x14ac:dyDescent="0.3">
      <c r="A30" s="134" t="s">
        <v>229</v>
      </c>
      <c r="B30" s="135"/>
      <c r="C30" s="135"/>
      <c r="D30" s="108"/>
      <c r="E30" s="131"/>
      <c r="F30" s="131"/>
    </row>
    <row r="31" spans="1:6" ht="15.5" x14ac:dyDescent="0.35">
      <c r="A31" s="135"/>
      <c r="B31" s="135"/>
      <c r="C31" s="135"/>
      <c r="D31" s="108"/>
      <c r="E31" s="120" t="s">
        <v>234</v>
      </c>
      <c r="F31" s="120"/>
    </row>
    <row r="32" spans="1:6" ht="15.75" customHeight="1" x14ac:dyDescent="0.3">
      <c r="A32" s="136" t="s">
        <v>230</v>
      </c>
      <c r="B32" s="137"/>
      <c r="C32" s="137"/>
      <c r="D32" s="108"/>
      <c r="E32" s="131" t="s">
        <v>233</v>
      </c>
      <c r="F32" s="131"/>
    </row>
    <row r="33" spans="1:6" ht="15.75" customHeight="1" x14ac:dyDescent="0.3">
      <c r="A33" s="137"/>
      <c r="B33" s="137"/>
      <c r="C33" s="137"/>
      <c r="D33" s="108"/>
      <c r="E33" s="131"/>
      <c r="F33" s="131"/>
    </row>
    <row r="34" spans="1:6" ht="21" x14ac:dyDescent="0.3">
      <c r="A34" s="103" t="s">
        <v>238</v>
      </c>
      <c r="B34" s="103"/>
      <c r="C34" s="103"/>
      <c r="D34" s="108"/>
      <c r="E34" s="91"/>
      <c r="F34" s="91"/>
    </row>
    <row r="35" spans="1:6" ht="21" x14ac:dyDescent="0.3">
      <c r="A35" s="121" t="s">
        <v>239</v>
      </c>
      <c r="B35" s="121"/>
      <c r="C35" s="121"/>
      <c r="D35" s="108"/>
      <c r="E35" s="91"/>
      <c r="F35" s="91"/>
    </row>
    <row r="36" spans="1:6" ht="21" x14ac:dyDescent="0.3">
      <c r="A36" s="121"/>
      <c r="B36" s="121"/>
      <c r="C36" s="121"/>
      <c r="D36" s="108"/>
      <c r="E36" s="91"/>
      <c r="F36" s="91"/>
    </row>
    <row r="37" spans="1:6" ht="37" x14ac:dyDescent="0.45">
      <c r="A37" s="94" t="s">
        <v>110</v>
      </c>
      <c r="B37" s="94"/>
      <c r="C37" s="10" t="s">
        <v>56</v>
      </c>
      <c r="D37" s="106" t="s">
        <v>111</v>
      </c>
      <c r="E37" s="106"/>
      <c r="F37" s="10" t="s">
        <v>56</v>
      </c>
    </row>
    <row r="38" spans="1:6" ht="19.75" customHeight="1" x14ac:dyDescent="0.35">
      <c r="A38" s="19">
        <v>1</v>
      </c>
      <c r="B38" s="17" t="s">
        <v>11</v>
      </c>
      <c r="C38" s="26" t="s">
        <v>74</v>
      </c>
      <c r="D38" s="19">
        <v>1</v>
      </c>
      <c r="E38" s="23" t="s">
        <v>37</v>
      </c>
      <c r="F38" s="24" t="s">
        <v>58</v>
      </c>
    </row>
    <row r="39" spans="1:6" ht="19.75" customHeight="1" x14ac:dyDescent="0.35">
      <c r="A39" s="19">
        <v>2</v>
      </c>
      <c r="B39" s="17" t="s">
        <v>6</v>
      </c>
      <c r="C39" s="18" t="s">
        <v>75</v>
      </c>
      <c r="D39" s="19">
        <v>2</v>
      </c>
      <c r="E39" s="57" t="s">
        <v>31</v>
      </c>
      <c r="F39" s="26" t="s">
        <v>59</v>
      </c>
    </row>
    <row r="40" spans="1:6" ht="19.75" customHeight="1" x14ac:dyDescent="0.35">
      <c r="A40" s="19">
        <v>3</v>
      </c>
      <c r="B40" s="17" t="s">
        <v>5</v>
      </c>
      <c r="C40" s="26" t="s">
        <v>76</v>
      </c>
      <c r="D40" s="19">
        <v>3</v>
      </c>
      <c r="E40" s="21" t="s">
        <v>17</v>
      </c>
      <c r="F40" s="24" t="s">
        <v>58</v>
      </c>
    </row>
    <row r="41" spans="1:6" ht="19.75" customHeight="1" x14ac:dyDescent="0.35">
      <c r="A41" s="19">
        <v>4</v>
      </c>
      <c r="B41" s="17" t="s">
        <v>10</v>
      </c>
      <c r="C41" s="26" t="s">
        <v>78</v>
      </c>
      <c r="D41" s="19">
        <v>4</v>
      </c>
      <c r="E41" s="17" t="s">
        <v>9</v>
      </c>
      <c r="F41" s="26" t="s">
        <v>60</v>
      </c>
    </row>
    <row r="42" spans="1:6" ht="19.75" customHeight="1" x14ac:dyDescent="0.35">
      <c r="A42" s="19">
        <v>5</v>
      </c>
      <c r="B42" s="37" t="s">
        <v>203</v>
      </c>
      <c r="C42" s="26" t="s">
        <v>79</v>
      </c>
      <c r="D42" s="19">
        <v>5</v>
      </c>
      <c r="E42" s="20" t="s">
        <v>19</v>
      </c>
      <c r="F42" s="24" t="s">
        <v>61</v>
      </c>
    </row>
    <row r="43" spans="1:6" ht="19.75" customHeight="1" x14ac:dyDescent="0.35">
      <c r="A43" s="19">
        <v>6</v>
      </c>
      <c r="B43" s="13" t="s">
        <v>83</v>
      </c>
      <c r="C43" s="11" t="s">
        <v>108</v>
      </c>
      <c r="D43" s="19">
        <v>6</v>
      </c>
      <c r="E43" s="17" t="s">
        <v>16</v>
      </c>
      <c r="F43" s="24" t="s">
        <v>63</v>
      </c>
    </row>
    <row r="44" spans="1:6" ht="19.75" customHeight="1" x14ac:dyDescent="0.35">
      <c r="A44" s="19">
        <v>7</v>
      </c>
      <c r="B44" s="14" t="s">
        <v>15</v>
      </c>
      <c r="C44" s="11" t="s">
        <v>84</v>
      </c>
      <c r="D44" s="19">
        <v>7</v>
      </c>
      <c r="E44" s="16" t="s">
        <v>28</v>
      </c>
      <c r="F44" s="24" t="s">
        <v>64</v>
      </c>
    </row>
    <row r="45" spans="1:6" ht="19.75" customHeight="1" x14ac:dyDescent="0.35">
      <c r="A45" s="19">
        <v>8</v>
      </c>
      <c r="B45" s="12" t="s">
        <v>44</v>
      </c>
      <c r="C45" s="50" t="s">
        <v>86</v>
      </c>
      <c r="D45" s="19">
        <v>8</v>
      </c>
      <c r="E45" s="16" t="s">
        <v>12</v>
      </c>
      <c r="F45" s="24" t="s">
        <v>65</v>
      </c>
    </row>
    <row r="46" spans="1:6" ht="19.75" customHeight="1" x14ac:dyDescent="0.35">
      <c r="A46" s="19">
        <v>9</v>
      </c>
      <c r="B46" s="14" t="s">
        <v>88</v>
      </c>
      <c r="C46" s="11" t="s">
        <v>89</v>
      </c>
      <c r="D46" s="19">
        <v>9</v>
      </c>
      <c r="E46" s="13" t="s">
        <v>34</v>
      </c>
      <c r="F46" s="11" t="s">
        <v>84</v>
      </c>
    </row>
    <row r="47" spans="1:6" ht="19.75" customHeight="1" x14ac:dyDescent="0.35">
      <c r="A47" s="19">
        <v>10</v>
      </c>
      <c r="B47" s="25" t="s">
        <v>40</v>
      </c>
      <c r="C47" s="11" t="s">
        <v>91</v>
      </c>
      <c r="D47" s="19">
        <v>10</v>
      </c>
      <c r="E47" s="14" t="s">
        <v>85</v>
      </c>
      <c r="F47" s="11" t="s">
        <v>86</v>
      </c>
    </row>
    <row r="48" spans="1:6" ht="19.75" customHeight="1" x14ac:dyDescent="0.3">
      <c r="A48" s="4">
        <f>COUNTA(B38:B47)</f>
        <v>10</v>
      </c>
      <c r="B48" s="102" t="s">
        <v>216</v>
      </c>
      <c r="C48" s="102"/>
      <c r="D48" s="4">
        <f>COUNTA(D38:D47)</f>
        <v>10</v>
      </c>
      <c r="E48" s="102" t="s">
        <v>216</v>
      </c>
      <c r="F48" s="102"/>
    </row>
    <row r="49" spans="1:6" ht="19.75" customHeight="1" x14ac:dyDescent="0.3">
      <c r="A49" s="4"/>
      <c r="B49" s="55"/>
      <c r="C49" s="55"/>
      <c r="D49" s="4"/>
      <c r="E49" s="55"/>
      <c r="F49" s="55"/>
    </row>
    <row r="50" spans="1:6" ht="15.5" x14ac:dyDescent="0.35">
      <c r="A50" s="4"/>
      <c r="D50" s="6"/>
    </row>
    <row r="51" spans="1:6" ht="37" x14ac:dyDescent="0.45">
      <c r="A51" s="104" t="s">
        <v>112</v>
      </c>
      <c r="B51" s="105"/>
      <c r="C51" s="10" t="s">
        <v>56</v>
      </c>
      <c r="D51" s="104" t="s">
        <v>113</v>
      </c>
      <c r="E51" s="105"/>
      <c r="F51" s="10" t="s">
        <v>56</v>
      </c>
    </row>
    <row r="52" spans="1:6" ht="19.75" customHeight="1" x14ac:dyDescent="0.35">
      <c r="A52" s="19">
        <v>1</v>
      </c>
      <c r="B52" s="52" t="s">
        <v>152</v>
      </c>
      <c r="C52" s="18" t="s">
        <v>170</v>
      </c>
      <c r="D52" s="19">
        <v>1</v>
      </c>
      <c r="E52" s="16" t="s">
        <v>53</v>
      </c>
      <c r="F52" s="18" t="s">
        <v>51</v>
      </c>
    </row>
    <row r="53" spans="1:6" ht="19.75" customHeight="1" x14ac:dyDescent="0.35">
      <c r="A53" s="28">
        <v>2</v>
      </c>
      <c r="B53" s="16" t="s">
        <v>196</v>
      </c>
      <c r="C53" s="18" t="s">
        <v>55</v>
      </c>
      <c r="D53" s="19">
        <v>2</v>
      </c>
      <c r="E53" s="20" t="s">
        <v>54</v>
      </c>
      <c r="F53" s="18" t="s">
        <v>52</v>
      </c>
    </row>
    <row r="54" spans="1:6" ht="19.75" customHeight="1" x14ac:dyDescent="0.35">
      <c r="A54" s="29">
        <v>3</v>
      </c>
      <c r="B54" s="16" t="s">
        <v>32</v>
      </c>
      <c r="C54" s="26" t="s">
        <v>68</v>
      </c>
      <c r="D54" s="19">
        <v>3</v>
      </c>
      <c r="E54" s="21" t="s">
        <v>7</v>
      </c>
      <c r="F54" s="22" t="s">
        <v>57</v>
      </c>
    </row>
    <row r="55" spans="1:6" ht="19.75" customHeight="1" x14ac:dyDescent="0.35">
      <c r="A55" s="30">
        <v>4</v>
      </c>
      <c r="B55" s="16" t="s">
        <v>41</v>
      </c>
      <c r="C55" s="26" t="s">
        <v>69</v>
      </c>
      <c r="D55" s="19">
        <v>4</v>
      </c>
      <c r="E55" s="17" t="s">
        <v>30</v>
      </c>
      <c r="F55" s="24" t="s">
        <v>58</v>
      </c>
    </row>
    <row r="56" spans="1:6" ht="19.75" customHeight="1" x14ac:dyDescent="0.35">
      <c r="A56" s="19">
        <v>5</v>
      </c>
      <c r="B56" s="17" t="s">
        <v>20</v>
      </c>
      <c r="C56" s="26" t="s">
        <v>70</v>
      </c>
      <c r="D56" s="19">
        <v>5</v>
      </c>
      <c r="E56" s="27" t="s">
        <v>109</v>
      </c>
      <c r="F56" s="26" t="s">
        <v>67</v>
      </c>
    </row>
    <row r="57" spans="1:6" ht="19.75" customHeight="1" x14ac:dyDescent="0.35">
      <c r="A57" s="29">
        <v>6</v>
      </c>
      <c r="B57" s="17" t="s">
        <v>22</v>
      </c>
      <c r="C57" s="26" t="s">
        <v>71</v>
      </c>
      <c r="D57" s="19">
        <v>6</v>
      </c>
      <c r="E57" s="21" t="s">
        <v>8</v>
      </c>
      <c r="F57" s="24" t="s">
        <v>62</v>
      </c>
    </row>
    <row r="58" spans="1:6" ht="19.75" customHeight="1" x14ac:dyDescent="0.35">
      <c r="A58" s="31">
        <v>7</v>
      </c>
      <c r="B58" s="36" t="s">
        <v>18</v>
      </c>
      <c r="C58" s="26" t="s">
        <v>72</v>
      </c>
      <c r="D58" s="19">
        <v>7</v>
      </c>
      <c r="E58" s="17" t="s">
        <v>43</v>
      </c>
      <c r="F58" s="26" t="s">
        <v>77</v>
      </c>
    </row>
    <row r="59" spans="1:6" ht="19.75" customHeight="1" x14ac:dyDescent="0.35">
      <c r="A59" s="32">
        <v>8</v>
      </c>
      <c r="B59" s="38" t="s">
        <v>36</v>
      </c>
      <c r="C59" s="11" t="s">
        <v>82</v>
      </c>
      <c r="D59" s="19">
        <v>8</v>
      </c>
      <c r="E59" s="17" t="s">
        <v>33</v>
      </c>
      <c r="F59" s="26" t="s">
        <v>80</v>
      </c>
    </row>
    <row r="60" spans="1:6" ht="19.75" customHeight="1" x14ac:dyDescent="0.35">
      <c r="A60" s="33">
        <v>9</v>
      </c>
      <c r="B60" s="37" t="s">
        <v>87</v>
      </c>
      <c r="C60" s="26" t="s">
        <v>73</v>
      </c>
      <c r="D60" s="19">
        <v>9</v>
      </c>
      <c r="E60" s="39" t="s">
        <v>21</v>
      </c>
      <c r="F60" s="11" t="s">
        <v>86</v>
      </c>
    </row>
    <row r="61" spans="1:6" ht="19.75" customHeight="1" x14ac:dyDescent="0.35">
      <c r="A61" s="34">
        <v>10</v>
      </c>
      <c r="B61" s="16" t="s">
        <v>50</v>
      </c>
      <c r="C61" s="47" t="s">
        <v>102</v>
      </c>
      <c r="D61" s="19">
        <v>10</v>
      </c>
      <c r="E61" s="56" t="s">
        <v>202</v>
      </c>
      <c r="F61" s="58" t="s">
        <v>201</v>
      </c>
    </row>
    <row r="62" spans="1:6" ht="19.75" customHeight="1" x14ac:dyDescent="0.3">
      <c r="A62" s="4">
        <f>COUNTA(B52:B61)</f>
        <v>10</v>
      </c>
      <c r="B62" s="102" t="s">
        <v>216</v>
      </c>
      <c r="C62" s="102"/>
      <c r="D62" s="4">
        <f>COUNTA(E52:E61)</f>
        <v>10</v>
      </c>
      <c r="E62" s="102" t="s">
        <v>216</v>
      </c>
      <c r="F62" s="102"/>
    </row>
    <row r="63" spans="1:6" ht="19.75" customHeight="1" x14ac:dyDescent="0.3">
      <c r="A63" s="4"/>
      <c r="B63" s="54"/>
      <c r="C63" s="54"/>
      <c r="D63" s="4"/>
      <c r="E63" s="54"/>
      <c r="F63" s="54"/>
    </row>
    <row r="65" spans="1:6" ht="38.25" customHeight="1" x14ac:dyDescent="0.45">
      <c r="A65" s="94" t="s">
        <v>214</v>
      </c>
      <c r="B65" s="94"/>
      <c r="C65" s="10" t="s">
        <v>56</v>
      </c>
      <c r="E65" s="101" t="s">
        <v>220</v>
      </c>
      <c r="F65" s="101"/>
    </row>
    <row r="66" spans="1:6" ht="19.75" customHeight="1" x14ac:dyDescent="0.35">
      <c r="A66" s="19">
        <v>1</v>
      </c>
      <c r="B66" s="52" t="s">
        <v>146</v>
      </c>
      <c r="C66" s="18" t="s">
        <v>162</v>
      </c>
      <c r="E66" s="101" t="s">
        <v>248</v>
      </c>
      <c r="F66" s="101"/>
    </row>
    <row r="67" spans="1:6" ht="19.75" customHeight="1" x14ac:dyDescent="0.35">
      <c r="A67" s="19">
        <v>2</v>
      </c>
      <c r="B67" s="52" t="s">
        <v>147</v>
      </c>
      <c r="C67" s="18" t="s">
        <v>165</v>
      </c>
      <c r="E67" s="101"/>
      <c r="F67" s="101"/>
    </row>
    <row r="68" spans="1:6" ht="19.75" customHeight="1" x14ac:dyDescent="0.35">
      <c r="A68" s="19">
        <v>3</v>
      </c>
      <c r="B68" s="52" t="s">
        <v>148</v>
      </c>
      <c r="C68" s="18" t="s">
        <v>166</v>
      </c>
      <c r="E68" s="101"/>
      <c r="F68" s="101"/>
    </row>
    <row r="69" spans="1:6" ht="19.75" customHeight="1" x14ac:dyDescent="0.35">
      <c r="A69" s="19">
        <v>4</v>
      </c>
      <c r="B69" s="52" t="s">
        <v>149</v>
      </c>
      <c r="C69" s="18" t="s">
        <v>167</v>
      </c>
      <c r="E69" s="101"/>
      <c r="F69" s="101"/>
    </row>
    <row r="70" spans="1:6" ht="19.75" customHeight="1" x14ac:dyDescent="0.35">
      <c r="A70" s="19">
        <v>5</v>
      </c>
      <c r="B70" s="52" t="s">
        <v>150</v>
      </c>
      <c r="C70" s="18" t="s">
        <v>168</v>
      </c>
      <c r="E70" s="101" t="s">
        <v>219</v>
      </c>
      <c r="F70" s="101"/>
    </row>
    <row r="71" spans="1:6" s="9" customFormat="1" ht="19.75" customHeight="1" x14ac:dyDescent="0.35">
      <c r="A71" s="19">
        <v>6</v>
      </c>
      <c r="B71" s="52" t="s">
        <v>151</v>
      </c>
      <c r="C71" s="18" t="s">
        <v>169</v>
      </c>
      <c r="E71" s="101"/>
      <c r="F71" s="101"/>
    </row>
    <row r="72" spans="1:6" s="9" customFormat="1" ht="19.75" customHeight="1" x14ac:dyDescent="0.35">
      <c r="A72" s="19">
        <v>7</v>
      </c>
      <c r="B72" s="44" t="s">
        <v>153</v>
      </c>
      <c r="C72" s="18" t="s">
        <v>171</v>
      </c>
      <c r="E72" s="101"/>
      <c r="F72" s="101"/>
    </row>
    <row r="73" spans="1:6" s="9" customFormat="1" ht="19.75" customHeight="1" x14ac:dyDescent="0.35">
      <c r="A73" s="19">
        <v>8</v>
      </c>
      <c r="B73" s="44" t="s">
        <v>154</v>
      </c>
      <c r="C73" s="18" t="s">
        <v>163</v>
      </c>
      <c r="E73" s="101"/>
      <c r="F73" s="101"/>
    </row>
    <row r="74" spans="1:6" ht="19.75" customHeight="1" x14ac:dyDescent="0.35">
      <c r="A74" s="19">
        <v>9</v>
      </c>
      <c r="B74" s="44" t="s">
        <v>155</v>
      </c>
      <c r="C74" s="18" t="s">
        <v>164</v>
      </c>
      <c r="E74" s="101"/>
      <c r="F74" s="101"/>
    </row>
    <row r="75" spans="1:6" ht="19.75" customHeight="1" x14ac:dyDescent="0.35">
      <c r="A75" s="19">
        <v>10</v>
      </c>
      <c r="B75" s="52" t="s">
        <v>156</v>
      </c>
      <c r="C75" s="18" t="s">
        <v>172</v>
      </c>
      <c r="E75" s="101" t="s">
        <v>218</v>
      </c>
      <c r="F75" s="101"/>
    </row>
    <row r="76" spans="1:6" ht="19.75" customHeight="1" x14ac:dyDescent="0.35">
      <c r="A76" s="44">
        <f>COUNTA(B66:B75)</f>
        <v>10</v>
      </c>
      <c r="B76" s="99" t="s">
        <v>217</v>
      </c>
      <c r="C76" s="100"/>
      <c r="E76" s="101"/>
      <c r="F76" s="101"/>
    </row>
    <row r="77" spans="1:6" ht="15" customHeight="1" x14ac:dyDescent="0.35">
      <c r="D77" s="35"/>
      <c r="E77" s="101"/>
      <c r="F77" s="101"/>
    </row>
    <row r="78" spans="1:6" ht="15" customHeight="1" x14ac:dyDescent="0.35">
      <c r="D78" s="35"/>
      <c r="E78" s="111" t="s">
        <v>249</v>
      </c>
      <c r="F78" s="112"/>
    </row>
    <row r="79" spans="1:6" ht="37.5" customHeight="1" x14ac:dyDescent="0.45">
      <c r="A79" s="94" t="s">
        <v>213</v>
      </c>
      <c r="B79" s="94"/>
      <c r="C79" s="46" t="s">
        <v>103</v>
      </c>
      <c r="E79" s="113"/>
      <c r="F79" s="114"/>
    </row>
    <row r="80" spans="1:6" ht="19.75" customHeight="1" x14ac:dyDescent="0.35">
      <c r="A80" s="19">
        <v>1</v>
      </c>
      <c r="B80" s="52" t="s">
        <v>174</v>
      </c>
      <c r="C80" s="18" t="s">
        <v>209</v>
      </c>
      <c r="E80" s="127" t="s">
        <v>250</v>
      </c>
      <c r="F80" s="128"/>
    </row>
    <row r="81" spans="1:6" ht="19.75" customHeight="1" x14ac:dyDescent="0.35">
      <c r="A81" s="19">
        <v>2</v>
      </c>
      <c r="B81" s="52" t="s">
        <v>175</v>
      </c>
      <c r="C81" s="18" t="s">
        <v>173</v>
      </c>
      <c r="E81" s="129"/>
      <c r="F81" s="130"/>
    </row>
    <row r="82" spans="1:6" ht="19.75" customHeight="1" x14ac:dyDescent="0.35">
      <c r="A82" s="19">
        <v>3</v>
      </c>
      <c r="B82" s="52" t="s">
        <v>157</v>
      </c>
      <c r="C82" s="18" t="s">
        <v>178</v>
      </c>
      <c r="E82" s="98" t="s">
        <v>251</v>
      </c>
      <c r="F82" s="98"/>
    </row>
    <row r="83" spans="1:6" ht="19.75" customHeight="1" x14ac:dyDescent="0.35">
      <c r="A83" s="19">
        <v>4</v>
      </c>
      <c r="B83" s="56" t="s">
        <v>158</v>
      </c>
      <c r="C83" s="18" t="s">
        <v>179</v>
      </c>
      <c r="E83" s="98"/>
      <c r="F83" s="98"/>
    </row>
    <row r="84" spans="1:6" ht="19.75" customHeight="1" x14ac:dyDescent="0.35">
      <c r="A84" s="19">
        <v>5</v>
      </c>
      <c r="B84" s="52" t="s">
        <v>159</v>
      </c>
      <c r="C84" s="18" t="s">
        <v>180</v>
      </c>
      <c r="E84" s="98" t="s">
        <v>221</v>
      </c>
      <c r="F84" s="98"/>
    </row>
    <row r="85" spans="1:6" ht="19.75" customHeight="1" x14ac:dyDescent="0.35">
      <c r="A85" s="41">
        <v>6</v>
      </c>
      <c r="B85" s="52" t="s">
        <v>192</v>
      </c>
      <c r="C85" s="48" t="s">
        <v>181</v>
      </c>
      <c r="E85" s="98"/>
      <c r="F85" s="98"/>
    </row>
    <row r="86" spans="1:6" ht="19.75" customHeight="1" x14ac:dyDescent="0.35">
      <c r="A86" s="43">
        <v>7</v>
      </c>
      <c r="B86" s="44" t="s">
        <v>137</v>
      </c>
      <c r="C86" s="18" t="s">
        <v>176</v>
      </c>
      <c r="E86" s="115" t="s">
        <v>252</v>
      </c>
      <c r="F86" s="115"/>
    </row>
    <row r="87" spans="1:6" ht="19.75" customHeight="1" x14ac:dyDescent="0.35">
      <c r="A87" s="43">
        <v>8</v>
      </c>
      <c r="B87" s="44" t="s">
        <v>138</v>
      </c>
      <c r="C87" s="18" t="s">
        <v>177</v>
      </c>
      <c r="E87" s="115"/>
      <c r="F87" s="115"/>
    </row>
    <row r="88" spans="1:6" ht="19.75" customHeight="1" x14ac:dyDescent="0.35">
      <c r="A88" s="43">
        <v>9</v>
      </c>
      <c r="B88" s="52" t="s">
        <v>139</v>
      </c>
      <c r="C88" s="48" t="s">
        <v>182</v>
      </c>
      <c r="E88" s="98" t="s">
        <v>253</v>
      </c>
      <c r="F88" s="98"/>
    </row>
    <row r="89" spans="1:6" ht="19.75" customHeight="1" x14ac:dyDescent="0.35">
      <c r="A89" s="43">
        <v>10</v>
      </c>
      <c r="B89" s="52" t="s">
        <v>140</v>
      </c>
      <c r="C89" s="18" t="s">
        <v>186</v>
      </c>
      <c r="D89" s="35" t="s">
        <v>215</v>
      </c>
      <c r="E89" s="98"/>
      <c r="F89" s="98"/>
    </row>
    <row r="90" spans="1:6" ht="19.75" customHeight="1" x14ac:dyDescent="0.35">
      <c r="A90" s="44">
        <f>COUNTA(B80:B89)</f>
        <v>10</v>
      </c>
      <c r="B90" s="99" t="s">
        <v>223</v>
      </c>
      <c r="C90" s="100"/>
      <c r="D90" s="35"/>
      <c r="E90" s="115" t="s">
        <v>244</v>
      </c>
      <c r="F90" s="115"/>
    </row>
    <row r="91" spans="1:6" ht="15" customHeight="1" x14ac:dyDescent="0.35">
      <c r="D91" s="35"/>
      <c r="E91" s="98" t="s">
        <v>254</v>
      </c>
      <c r="F91" s="98"/>
    </row>
    <row r="92" spans="1:6" ht="15" customHeight="1" x14ac:dyDescent="0.35">
      <c r="D92" s="35"/>
      <c r="E92" s="98"/>
      <c r="F92" s="98"/>
    </row>
    <row r="93" spans="1:6" ht="15" customHeight="1" x14ac:dyDescent="0.35">
      <c r="D93" s="35"/>
      <c r="F93" s="92"/>
    </row>
    <row r="94" spans="1:6" ht="70.5" customHeight="1" x14ac:dyDescent="0.45">
      <c r="A94" s="94" t="s">
        <v>261</v>
      </c>
      <c r="B94" s="94"/>
      <c r="C94" s="88" t="s">
        <v>103</v>
      </c>
      <c r="E94" s="96" t="s">
        <v>255</v>
      </c>
      <c r="F94" s="97"/>
    </row>
    <row r="95" spans="1:6" ht="19.75" customHeight="1" x14ac:dyDescent="0.35">
      <c r="A95" s="19">
        <v>1</v>
      </c>
      <c r="B95" s="52" t="s">
        <v>199</v>
      </c>
      <c r="C95" s="48" t="s">
        <v>184</v>
      </c>
      <c r="E95" s="98" t="s">
        <v>256</v>
      </c>
      <c r="F95" s="98"/>
    </row>
    <row r="96" spans="1:6" ht="19.75" customHeight="1" x14ac:dyDescent="0.35">
      <c r="A96" s="19">
        <v>2</v>
      </c>
      <c r="B96" s="44" t="s">
        <v>195</v>
      </c>
      <c r="C96" s="18" t="s">
        <v>187</v>
      </c>
      <c r="E96" s="98"/>
      <c r="F96" s="98"/>
    </row>
    <row r="97" spans="1:6" ht="19.75" customHeight="1" x14ac:dyDescent="0.35">
      <c r="A97" s="19">
        <v>3</v>
      </c>
      <c r="B97" s="44" t="s">
        <v>143</v>
      </c>
      <c r="C97" s="18" t="s">
        <v>190</v>
      </c>
      <c r="E97" s="98" t="s">
        <v>257</v>
      </c>
      <c r="F97" s="98"/>
    </row>
    <row r="98" spans="1:6" ht="19.75" customHeight="1" x14ac:dyDescent="0.35">
      <c r="A98" s="19">
        <v>4</v>
      </c>
      <c r="B98" s="61" t="s">
        <v>160</v>
      </c>
      <c r="C98" s="18" t="s">
        <v>185</v>
      </c>
      <c r="E98" s="98"/>
      <c r="F98" s="98"/>
    </row>
    <row r="99" spans="1:6" ht="19.75" customHeight="1" x14ac:dyDescent="0.35">
      <c r="A99" s="19">
        <v>5</v>
      </c>
      <c r="B99" s="52" t="s">
        <v>141</v>
      </c>
      <c r="C99" s="18" t="s">
        <v>188</v>
      </c>
      <c r="E99" s="98" t="s">
        <v>258</v>
      </c>
      <c r="F99" s="98"/>
    </row>
    <row r="100" spans="1:6" ht="19.75" customHeight="1" x14ac:dyDescent="0.35">
      <c r="A100" s="41">
        <v>6</v>
      </c>
      <c r="B100" s="52" t="s">
        <v>142</v>
      </c>
      <c r="C100" s="18" t="s">
        <v>189</v>
      </c>
      <c r="E100" s="98"/>
      <c r="F100" s="98"/>
    </row>
    <row r="101" spans="1:6" ht="19.75" customHeight="1" x14ac:dyDescent="0.35">
      <c r="A101" s="43">
        <v>7</v>
      </c>
      <c r="B101" s="44" t="s">
        <v>144</v>
      </c>
      <c r="C101" s="18" t="s">
        <v>193</v>
      </c>
      <c r="E101" s="98" t="s">
        <v>245</v>
      </c>
      <c r="F101" s="98"/>
    </row>
    <row r="102" spans="1:6" ht="19.75" customHeight="1" x14ac:dyDescent="0.35">
      <c r="A102" s="43">
        <v>8</v>
      </c>
      <c r="B102" s="44" t="s">
        <v>198</v>
      </c>
      <c r="C102" s="18" t="s">
        <v>191</v>
      </c>
      <c r="E102" s="98"/>
      <c r="F102" s="98"/>
    </row>
    <row r="103" spans="1:6" ht="19.75" customHeight="1" x14ac:dyDescent="0.35">
      <c r="A103" s="43">
        <v>9</v>
      </c>
      <c r="B103" s="44" t="s">
        <v>145</v>
      </c>
      <c r="C103" s="18" t="s">
        <v>194</v>
      </c>
      <c r="E103" s="98" t="s">
        <v>246</v>
      </c>
      <c r="F103" s="98"/>
    </row>
    <row r="104" spans="1:6" ht="19.75" customHeight="1" x14ac:dyDescent="0.35">
      <c r="A104" s="43">
        <v>10</v>
      </c>
      <c r="B104" s="56" t="s">
        <v>200</v>
      </c>
      <c r="C104" s="58" t="s">
        <v>201</v>
      </c>
      <c r="D104" s="35"/>
      <c r="E104" s="98"/>
      <c r="F104" s="98"/>
    </row>
    <row r="105" spans="1:6" ht="19.75" customHeight="1" x14ac:dyDescent="0.35">
      <c r="A105" s="44">
        <f>COUNTA(B96:B105)</f>
        <v>10</v>
      </c>
      <c r="B105" s="93" t="s">
        <v>222</v>
      </c>
      <c r="C105" s="93"/>
      <c r="D105" s="35"/>
    </row>
    <row r="106" spans="1:6" s="9" customFormat="1" ht="19.75" customHeight="1" x14ac:dyDescent="0.35">
      <c r="A106" s="49"/>
      <c r="B106" s="45"/>
      <c r="C106" s="45"/>
      <c r="D106" s="89"/>
    </row>
    <row r="107" spans="1:6" s="9" customFormat="1" ht="19.75" customHeight="1" x14ac:dyDescent="0.35">
      <c r="A107" s="49"/>
      <c r="B107" s="45"/>
      <c r="C107" s="45"/>
      <c r="D107" s="89"/>
    </row>
    <row r="108" spans="1:6" s="9" customFormat="1" ht="19.75" customHeight="1" x14ac:dyDescent="0.35">
      <c r="A108" s="49"/>
      <c r="B108" s="45"/>
      <c r="C108" s="45"/>
      <c r="D108" s="89"/>
    </row>
    <row r="109" spans="1:6" s="9" customFormat="1" ht="19.75" customHeight="1" x14ac:dyDescent="0.35">
      <c r="A109" s="49"/>
      <c r="B109" s="45"/>
      <c r="C109" s="45"/>
      <c r="D109" s="89"/>
    </row>
    <row r="110" spans="1:6" s="9" customFormat="1" ht="19.75" customHeight="1" x14ac:dyDescent="0.35">
      <c r="A110" s="49"/>
      <c r="B110" s="45"/>
      <c r="C110" s="45"/>
      <c r="D110" s="89"/>
    </row>
    <row r="111" spans="1:6" s="9" customFormat="1" ht="19.75" customHeight="1" x14ac:dyDescent="0.35">
      <c r="A111" s="49"/>
      <c r="B111" s="45"/>
      <c r="C111" s="45"/>
      <c r="D111" s="89"/>
    </row>
    <row r="112" spans="1:6" s="9" customFormat="1" ht="19.75" customHeight="1" x14ac:dyDescent="0.35">
      <c r="A112" s="49"/>
      <c r="B112" s="45"/>
      <c r="C112" s="45"/>
      <c r="D112" s="89"/>
    </row>
    <row r="113" spans="1:6" s="9" customFormat="1" ht="19.75" customHeight="1" x14ac:dyDescent="0.35">
      <c r="A113" s="49"/>
      <c r="B113" s="45"/>
      <c r="C113" s="45"/>
      <c r="D113" s="89"/>
    </row>
    <row r="114" spans="1:6" s="9" customFormat="1" ht="19.75" customHeight="1" x14ac:dyDescent="0.35">
      <c r="A114" s="49"/>
      <c r="B114" s="45"/>
      <c r="C114" s="45"/>
      <c r="D114" s="89"/>
    </row>
    <row r="115" spans="1:6" s="9" customFormat="1" ht="19.75" customHeight="1" x14ac:dyDescent="0.35">
      <c r="A115" s="49"/>
      <c r="B115" s="45"/>
      <c r="C115" s="45"/>
      <c r="D115" s="89"/>
    </row>
    <row r="116" spans="1:6" s="9" customFormat="1" ht="19.75" customHeight="1" x14ac:dyDescent="0.35">
      <c r="A116" s="49"/>
      <c r="B116" s="45"/>
      <c r="C116" s="45"/>
      <c r="D116" s="89"/>
    </row>
    <row r="117" spans="1:6" s="9" customFormat="1" ht="19.75" customHeight="1" x14ac:dyDescent="0.35">
      <c r="A117" s="49"/>
      <c r="B117" s="45"/>
      <c r="C117" s="45"/>
      <c r="D117" s="89"/>
    </row>
    <row r="118" spans="1:6" s="9" customFormat="1" ht="19.75" customHeight="1" x14ac:dyDescent="0.35">
      <c r="A118" s="49"/>
      <c r="B118" s="45"/>
      <c r="C118" s="45"/>
      <c r="D118" s="89"/>
    </row>
    <row r="119" spans="1:6" s="9" customFormat="1" ht="19.75" customHeight="1" x14ac:dyDescent="0.35">
      <c r="A119" s="49"/>
      <c r="B119" s="45"/>
      <c r="C119" s="45"/>
      <c r="D119" s="89"/>
    </row>
    <row r="120" spans="1:6" s="9" customFormat="1" ht="19.75" customHeight="1" x14ac:dyDescent="0.35">
      <c r="A120" s="49"/>
      <c r="B120" s="45"/>
      <c r="C120" s="45"/>
      <c r="D120" s="89"/>
    </row>
    <row r="121" spans="1:6" s="9" customFormat="1" ht="19.75" customHeight="1" x14ac:dyDescent="0.35">
      <c r="A121" s="49"/>
      <c r="B121" s="45"/>
      <c r="C121" s="45"/>
      <c r="D121" s="89"/>
    </row>
    <row r="122" spans="1:6" s="9" customFormat="1" ht="19.75" customHeight="1" x14ac:dyDescent="0.35">
      <c r="A122" s="49"/>
      <c r="B122" s="45"/>
      <c r="C122" s="45"/>
      <c r="D122" s="89"/>
    </row>
    <row r="123" spans="1:6" s="9" customFormat="1" ht="19.75" customHeight="1" x14ac:dyDescent="0.35">
      <c r="A123" s="49"/>
      <c r="B123" s="45"/>
      <c r="C123" s="45"/>
      <c r="D123" s="89"/>
    </row>
    <row r="124" spans="1:6" s="9" customFormat="1" ht="35.25" customHeight="1" x14ac:dyDescent="0.45">
      <c r="A124" s="94" t="s">
        <v>116</v>
      </c>
      <c r="B124" s="94"/>
      <c r="C124" s="88" t="s">
        <v>103</v>
      </c>
      <c r="D124" s="95" t="s">
        <v>115</v>
      </c>
      <c r="E124" s="95"/>
      <c r="F124" s="88" t="s">
        <v>103</v>
      </c>
    </row>
    <row r="125" spans="1:6" s="9" customFormat="1" ht="19.75" customHeight="1" x14ac:dyDescent="0.35">
      <c r="A125" s="19">
        <v>1</v>
      </c>
      <c r="B125" s="17" t="s">
        <v>204</v>
      </c>
      <c r="C125" s="26" t="s">
        <v>81</v>
      </c>
      <c r="D125" s="40">
        <v>1</v>
      </c>
      <c r="E125" s="20" t="s">
        <v>114</v>
      </c>
      <c r="F125" s="24" t="s">
        <v>66</v>
      </c>
    </row>
    <row r="126" spans="1:6" s="9" customFormat="1" ht="19.75" customHeight="1" x14ac:dyDescent="0.35">
      <c r="A126" s="19">
        <v>2</v>
      </c>
      <c r="B126" s="16" t="s">
        <v>38</v>
      </c>
      <c r="C126" s="11" t="s">
        <v>95</v>
      </c>
      <c r="D126" s="40">
        <v>2</v>
      </c>
      <c r="E126" s="13" t="s">
        <v>47</v>
      </c>
      <c r="F126" s="11" t="s">
        <v>100</v>
      </c>
    </row>
    <row r="127" spans="1:6" s="9" customFormat="1" ht="19.75" customHeight="1" x14ac:dyDescent="0.35">
      <c r="A127" s="19">
        <v>3</v>
      </c>
      <c r="B127" s="16" t="s">
        <v>46</v>
      </c>
      <c r="C127" s="11" t="s">
        <v>98</v>
      </c>
      <c r="D127" s="40">
        <v>3</v>
      </c>
      <c r="E127" s="13" t="s">
        <v>35</v>
      </c>
      <c r="F127" s="11" t="s">
        <v>96</v>
      </c>
    </row>
    <row r="128" spans="1:6" s="9" customFormat="1" ht="19.75" customHeight="1" x14ac:dyDescent="0.35">
      <c r="A128" s="19">
        <v>4</v>
      </c>
      <c r="B128" s="25" t="s">
        <v>48</v>
      </c>
      <c r="C128" s="11" t="s">
        <v>92</v>
      </c>
      <c r="D128" s="40">
        <v>4</v>
      </c>
      <c r="E128" s="15" t="s">
        <v>24</v>
      </c>
      <c r="F128" s="11" t="s">
        <v>97</v>
      </c>
    </row>
    <row r="129" spans="1:6" s="9" customFormat="1" ht="19.75" customHeight="1" x14ac:dyDescent="0.35">
      <c r="A129" s="19">
        <v>5</v>
      </c>
      <c r="B129" s="16" t="s">
        <v>93</v>
      </c>
      <c r="C129" s="11" t="s">
        <v>94</v>
      </c>
      <c r="D129" s="40">
        <v>5</v>
      </c>
      <c r="E129" s="13" t="s">
        <v>42</v>
      </c>
      <c r="F129" s="11" t="s">
        <v>101</v>
      </c>
    </row>
    <row r="130" spans="1:6" s="9" customFormat="1" ht="19.75" customHeight="1" x14ac:dyDescent="0.35">
      <c r="A130" s="41">
        <v>6</v>
      </c>
      <c r="B130" s="16" t="s">
        <v>45</v>
      </c>
      <c r="C130" s="11" t="s">
        <v>90</v>
      </c>
      <c r="D130" s="42">
        <v>6</v>
      </c>
      <c r="E130" s="12" t="s">
        <v>13</v>
      </c>
      <c r="F130" s="11" t="s">
        <v>99</v>
      </c>
    </row>
    <row r="131" spans="1:6" s="9" customFormat="1" ht="19.75" customHeight="1" x14ac:dyDescent="0.35">
      <c r="A131" s="44">
        <f>COUNTA(B125:B130)</f>
        <v>6</v>
      </c>
      <c r="B131" s="93" t="s">
        <v>197</v>
      </c>
      <c r="C131" s="93"/>
      <c r="D131" s="44">
        <f>COUNTA(E125:E130)</f>
        <v>6</v>
      </c>
      <c r="E131" s="93" t="s">
        <v>197</v>
      </c>
      <c r="F131" s="93"/>
    </row>
    <row r="132" spans="1:6" s="9" customFormat="1" ht="19.75" customHeight="1" x14ac:dyDescent="0.35">
      <c r="A132" s="49"/>
      <c r="B132" s="45"/>
      <c r="C132" s="45"/>
      <c r="D132" s="90"/>
      <c r="E132" s="45"/>
      <c r="F132" s="45"/>
    </row>
    <row r="133" spans="1:6" ht="37" x14ac:dyDescent="0.45">
      <c r="A133" s="94" t="s">
        <v>161</v>
      </c>
      <c r="B133" s="94"/>
      <c r="C133" s="88" t="s">
        <v>103</v>
      </c>
      <c r="D133" s="9"/>
    </row>
    <row r="134" spans="1:6" ht="19.75" customHeight="1" x14ac:dyDescent="0.35">
      <c r="A134" s="19">
        <v>1</v>
      </c>
      <c r="B134" s="12" t="s">
        <v>26</v>
      </c>
      <c r="C134" s="50" t="s">
        <v>86</v>
      </c>
    </row>
    <row r="135" spans="1:6" ht="19.75" customHeight="1" x14ac:dyDescent="0.35">
      <c r="A135" s="19">
        <v>2</v>
      </c>
      <c r="B135" s="36" t="s">
        <v>25</v>
      </c>
      <c r="C135" s="11" t="s">
        <v>104</v>
      </c>
    </row>
    <row r="136" spans="1:6" ht="19.75" customHeight="1" x14ac:dyDescent="0.35">
      <c r="A136" s="19">
        <v>3</v>
      </c>
      <c r="B136" s="16" t="s">
        <v>14</v>
      </c>
      <c r="C136" s="11" t="s">
        <v>105</v>
      </c>
    </row>
    <row r="137" spans="1:6" ht="19.75" customHeight="1" x14ac:dyDescent="0.35">
      <c r="A137" s="19">
        <v>4</v>
      </c>
      <c r="B137" s="36" t="s">
        <v>27</v>
      </c>
      <c r="C137" s="11" t="s">
        <v>106</v>
      </c>
    </row>
    <row r="138" spans="1:6" ht="19.75" customHeight="1" x14ac:dyDescent="0.35">
      <c r="A138" s="19">
        <v>5</v>
      </c>
      <c r="B138" s="36" t="s">
        <v>39</v>
      </c>
      <c r="C138" s="11" t="s">
        <v>107</v>
      </c>
    </row>
    <row r="139" spans="1:6" ht="19.75" customHeight="1" x14ac:dyDescent="0.35">
      <c r="A139" s="41">
        <v>6</v>
      </c>
      <c r="B139" s="52" t="s">
        <v>136</v>
      </c>
      <c r="C139" s="48" t="s">
        <v>183</v>
      </c>
    </row>
    <row r="140" spans="1:6" ht="19.75" customHeight="1" x14ac:dyDescent="0.35">
      <c r="A140" s="44">
        <f>COUNTA(B134:B139)</f>
        <v>6</v>
      </c>
      <c r="B140" s="93" t="s">
        <v>197</v>
      </c>
      <c r="C140" s="93"/>
    </row>
    <row r="141" spans="1:6" ht="17.149999999999999" customHeight="1" x14ac:dyDescent="0.35">
      <c r="A141" s="6"/>
      <c r="B141" s="45"/>
      <c r="C141" s="45"/>
      <c r="D141" s="6"/>
      <c r="E141" s="35"/>
      <c r="F141" s="35"/>
    </row>
    <row r="142" spans="1:6" s="5" customFormat="1" ht="15.5" x14ac:dyDescent="0.35">
      <c r="D142" s="7"/>
      <c r="F142" s="53"/>
    </row>
    <row r="143" spans="1:6" s="6" customFormat="1" ht="15.5" x14ac:dyDescent="0.35">
      <c r="A143" s="6" t="s">
        <v>224</v>
      </c>
      <c r="B143" s="87"/>
      <c r="C143" s="87"/>
    </row>
    <row r="144" spans="1:6" s="6" customFormat="1" ht="15.5" x14ac:dyDescent="0.35">
      <c r="A144" s="8" t="s">
        <v>225</v>
      </c>
      <c r="B144" s="8"/>
    </row>
    <row r="145" s="5" customFormat="1" ht="15.5" x14ac:dyDescent="0.35"/>
    <row r="146" s="5" customFormat="1" ht="15.5" x14ac:dyDescent="0.35"/>
  </sheetData>
  <mergeCells count="61">
    <mergeCell ref="E91:F92"/>
    <mergeCell ref="A25:C25"/>
    <mergeCell ref="A2:F2"/>
    <mergeCell ref="E80:F81"/>
    <mergeCell ref="E82:F83"/>
    <mergeCell ref="E84:F85"/>
    <mergeCell ref="E26:F27"/>
    <mergeCell ref="E29:F30"/>
    <mergeCell ref="E32:F33"/>
    <mergeCell ref="A28:C29"/>
    <mergeCell ref="A30:C31"/>
    <mergeCell ref="A32:C33"/>
    <mergeCell ref="E31:F31"/>
    <mergeCell ref="E28:F28"/>
    <mergeCell ref="A35:C36"/>
    <mergeCell ref="A1:F1"/>
    <mergeCell ref="A7:F8"/>
    <mergeCell ref="A13:F14"/>
    <mergeCell ref="A19:F20"/>
    <mergeCell ref="E25:F25"/>
    <mergeCell ref="A3:F6"/>
    <mergeCell ref="A9:F12"/>
    <mergeCell ref="A15:F18"/>
    <mergeCell ref="A21:F24"/>
    <mergeCell ref="A34:C34"/>
    <mergeCell ref="E88:F89"/>
    <mergeCell ref="D51:E51"/>
    <mergeCell ref="E62:F62"/>
    <mergeCell ref="A51:B51"/>
    <mergeCell ref="B62:C62"/>
    <mergeCell ref="D37:E37"/>
    <mergeCell ref="E48:F48"/>
    <mergeCell ref="E66:F69"/>
    <mergeCell ref="E70:F74"/>
    <mergeCell ref="E75:F77"/>
    <mergeCell ref="D25:D36"/>
    <mergeCell ref="A26:C27"/>
    <mergeCell ref="E78:F79"/>
    <mergeCell ref="E86:F87"/>
    <mergeCell ref="A65:B65"/>
    <mergeCell ref="B76:C76"/>
    <mergeCell ref="A79:B79"/>
    <mergeCell ref="E65:F65"/>
    <mergeCell ref="B90:C90"/>
    <mergeCell ref="A37:B37"/>
    <mergeCell ref="B48:C48"/>
    <mergeCell ref="E90:F90"/>
    <mergeCell ref="B105:C105"/>
    <mergeCell ref="B140:C140"/>
    <mergeCell ref="A124:B124"/>
    <mergeCell ref="D124:E124"/>
    <mergeCell ref="A94:B94"/>
    <mergeCell ref="A133:B133"/>
    <mergeCell ref="B131:C131"/>
    <mergeCell ref="E131:F131"/>
    <mergeCell ref="E94:F94"/>
    <mergeCell ref="E95:F96"/>
    <mergeCell ref="E97:F98"/>
    <mergeCell ref="E99:F100"/>
    <mergeCell ref="E101:F102"/>
    <mergeCell ref="E103:F104"/>
  </mergeCells>
  <pageMargins left="0.25" right="0.25" top="0.96064814814814814" bottom="0.75" header="0.3" footer="0.3"/>
  <pageSetup paperSize="9" scale="84" fitToHeight="0" orientation="landscape" r:id="rId1"/>
  <headerFooter>
    <oddHeader xml:space="preserve">&amp;C&amp;"Calibri Light,Italic"&amp;18Worcestershire County League                                                                                                                                                                     
Divisional Structure 2023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47F34-0DE3-4A08-8A21-812D95C5790E}">
  <sheetPr>
    <pageSetUpPr fitToPage="1"/>
  </sheetPr>
  <dimension ref="A1:H36"/>
  <sheetViews>
    <sheetView tabSelected="1" view="pageLayout" zoomScale="90" zoomScaleNormal="100" zoomScalePageLayoutView="90" workbookViewId="0">
      <selection activeCell="G13" sqref="G13"/>
    </sheetView>
  </sheetViews>
  <sheetFormatPr defaultRowHeight="14" x14ac:dyDescent="0.3"/>
  <cols>
    <col min="1" max="1" width="4.58203125" style="76" customWidth="1"/>
    <col min="2" max="2" width="33.08203125" bestFit="1" customWidth="1"/>
    <col min="3" max="3" width="7.08203125" customWidth="1"/>
    <col min="4" max="4" width="25.75" customWidth="1"/>
    <col min="5" max="5" width="29.83203125" bestFit="1" customWidth="1"/>
    <col min="6" max="6" width="8.58203125" bestFit="1" customWidth="1"/>
    <col min="7" max="7" width="26.83203125" customWidth="1"/>
    <col min="8" max="8" width="14.75" bestFit="1" customWidth="1"/>
  </cols>
  <sheetData>
    <row r="1" spans="1:8" ht="15.5" x14ac:dyDescent="0.35">
      <c r="A1" s="142" t="s">
        <v>135</v>
      </c>
      <c r="B1" s="149" t="s">
        <v>212</v>
      </c>
      <c r="C1" s="150" t="s">
        <v>208</v>
      </c>
      <c r="D1" s="151" t="s">
        <v>205</v>
      </c>
      <c r="E1" s="152" t="s">
        <v>206</v>
      </c>
      <c r="F1" s="151" t="s">
        <v>210</v>
      </c>
      <c r="G1" s="71" t="s">
        <v>207</v>
      </c>
      <c r="H1" s="153" t="s">
        <v>49</v>
      </c>
    </row>
    <row r="2" spans="1:8" ht="15.5" x14ac:dyDescent="0.35">
      <c r="A2" s="142"/>
      <c r="B2" s="149"/>
      <c r="C2" s="150"/>
      <c r="D2" s="151"/>
      <c r="E2" s="152"/>
      <c r="F2" s="151"/>
      <c r="G2" s="72">
        <f>13.25</f>
        <v>13.25</v>
      </c>
      <c r="H2" s="153"/>
    </row>
    <row r="3" spans="1:8" ht="15.5" x14ac:dyDescent="0.35">
      <c r="A3" s="73">
        <v>1</v>
      </c>
      <c r="B3" s="51" t="s">
        <v>117</v>
      </c>
      <c r="C3" s="6">
        <v>2</v>
      </c>
      <c r="D3" s="63">
        <f>60</f>
        <v>60</v>
      </c>
      <c r="E3" s="63">
        <f>230</f>
        <v>230</v>
      </c>
      <c r="F3" s="66">
        <f>36</f>
        <v>36</v>
      </c>
      <c r="G3" s="63">
        <f>F3*G2</f>
        <v>477</v>
      </c>
      <c r="H3" s="69">
        <f>SUM(D3+E3+G3)</f>
        <v>767</v>
      </c>
    </row>
    <row r="4" spans="1:8" ht="15.5" x14ac:dyDescent="0.35">
      <c r="A4" s="73">
        <v>2</v>
      </c>
      <c r="B4" s="51" t="s">
        <v>0</v>
      </c>
      <c r="C4" s="6">
        <v>1</v>
      </c>
      <c r="D4" s="63">
        <f>0</f>
        <v>0</v>
      </c>
      <c r="E4" s="63">
        <f>70</f>
        <v>70</v>
      </c>
      <c r="F4" s="66">
        <f>18</f>
        <v>18</v>
      </c>
      <c r="G4" s="63">
        <f>F4*G2</f>
        <v>238.5</v>
      </c>
      <c r="H4" s="69">
        <f t="shared" ref="H4:H21" si="0">SUM(D4+E4+G4)</f>
        <v>308.5</v>
      </c>
    </row>
    <row r="5" spans="1:8" ht="15.5" x14ac:dyDescent="0.35">
      <c r="A5" s="74">
        <v>6</v>
      </c>
      <c r="B5" s="51" t="s">
        <v>118</v>
      </c>
      <c r="C5" s="6">
        <v>2</v>
      </c>
      <c r="D5" s="63">
        <f>60</f>
        <v>60</v>
      </c>
      <c r="E5" s="63">
        <v>230</v>
      </c>
      <c r="F5" s="66">
        <f>36</f>
        <v>36</v>
      </c>
      <c r="G5" s="63">
        <f>F5*G2</f>
        <v>477</v>
      </c>
      <c r="H5" s="69">
        <f t="shared" si="0"/>
        <v>767</v>
      </c>
    </row>
    <row r="6" spans="1:8" ht="15.5" x14ac:dyDescent="0.35">
      <c r="A6" s="74">
        <v>7</v>
      </c>
      <c r="B6" s="51" t="s">
        <v>2</v>
      </c>
      <c r="C6" s="6">
        <v>1</v>
      </c>
      <c r="D6" s="63">
        <f>0</f>
        <v>0</v>
      </c>
      <c r="E6" s="63">
        <f>70</f>
        <v>70</v>
      </c>
      <c r="F6" s="66">
        <f>18</f>
        <v>18</v>
      </c>
      <c r="G6" s="63">
        <f>F6*G2</f>
        <v>238.5</v>
      </c>
      <c r="H6" s="69">
        <f t="shared" si="0"/>
        <v>308.5</v>
      </c>
    </row>
    <row r="7" spans="1:8" ht="15.5" x14ac:dyDescent="0.35">
      <c r="A7" s="74">
        <v>8</v>
      </c>
      <c r="B7" s="51" t="s">
        <v>119</v>
      </c>
      <c r="C7" s="6">
        <v>2</v>
      </c>
      <c r="D7" s="63">
        <f>60</f>
        <v>60</v>
      </c>
      <c r="E7" s="63">
        <f>230</f>
        <v>230</v>
      </c>
      <c r="F7" s="67">
        <f>36</f>
        <v>36</v>
      </c>
      <c r="G7" s="63">
        <f>F7*G2</f>
        <v>477</v>
      </c>
      <c r="H7" s="69">
        <f t="shared" si="0"/>
        <v>767</v>
      </c>
    </row>
    <row r="8" spans="1:8" ht="15.5" x14ac:dyDescent="0.35">
      <c r="A8" s="74">
        <v>10</v>
      </c>
      <c r="B8" s="51" t="s">
        <v>120</v>
      </c>
      <c r="C8" s="6">
        <v>2</v>
      </c>
      <c r="D8" s="63">
        <f>60</f>
        <v>60</v>
      </c>
      <c r="E8" s="63">
        <f>230</f>
        <v>230</v>
      </c>
      <c r="F8" s="67">
        <f>36</f>
        <v>36</v>
      </c>
      <c r="G8" s="63">
        <f>F8*G2</f>
        <v>477</v>
      </c>
      <c r="H8" s="69">
        <f t="shared" si="0"/>
        <v>767</v>
      </c>
    </row>
    <row r="9" spans="1:8" ht="15.5" x14ac:dyDescent="0.35">
      <c r="A9" s="74">
        <v>12</v>
      </c>
      <c r="B9" s="51" t="s">
        <v>121</v>
      </c>
      <c r="C9" s="6">
        <v>2</v>
      </c>
      <c r="D9" s="63">
        <f>60</f>
        <v>60</v>
      </c>
      <c r="E9" s="63">
        <f>230</f>
        <v>230</v>
      </c>
      <c r="F9" s="67">
        <f>36</f>
        <v>36</v>
      </c>
      <c r="G9" s="63">
        <f>F9*G2</f>
        <v>477</v>
      </c>
      <c r="H9" s="69">
        <f t="shared" si="0"/>
        <v>767</v>
      </c>
    </row>
    <row r="10" spans="1:8" ht="15.5" x14ac:dyDescent="0.35">
      <c r="A10" s="73">
        <v>13</v>
      </c>
      <c r="B10" s="5" t="s">
        <v>122</v>
      </c>
      <c r="C10" s="6">
        <v>1</v>
      </c>
      <c r="D10" s="63">
        <f>60</f>
        <v>60</v>
      </c>
      <c r="E10" s="63">
        <v>120</v>
      </c>
      <c r="F10" s="6">
        <f>18</f>
        <v>18</v>
      </c>
      <c r="G10" s="63">
        <f>F10*G2</f>
        <v>238.5</v>
      </c>
      <c r="H10" s="69">
        <f t="shared" si="0"/>
        <v>418.5</v>
      </c>
    </row>
    <row r="11" spans="1:8" ht="15.5" x14ac:dyDescent="0.35">
      <c r="A11" s="73">
        <v>14</v>
      </c>
      <c r="B11" s="59" t="s">
        <v>123</v>
      </c>
      <c r="C11" s="61">
        <v>2</v>
      </c>
      <c r="D11" s="63">
        <f>60</f>
        <v>60</v>
      </c>
      <c r="E11" s="63">
        <f>230</f>
        <v>230</v>
      </c>
      <c r="F11" s="6">
        <f>36</f>
        <v>36</v>
      </c>
      <c r="G11" s="63">
        <f>F11*G2</f>
        <v>477</v>
      </c>
      <c r="H11" s="69">
        <f t="shared" si="0"/>
        <v>767</v>
      </c>
    </row>
    <row r="12" spans="1:8" ht="15.5" x14ac:dyDescent="0.35">
      <c r="A12" s="73">
        <v>15</v>
      </c>
      <c r="B12" s="5" t="s">
        <v>124</v>
      </c>
      <c r="C12" s="6">
        <v>1</v>
      </c>
      <c r="D12" s="63">
        <f>60</f>
        <v>60</v>
      </c>
      <c r="E12" s="63">
        <v>120</v>
      </c>
      <c r="F12" s="6">
        <f>18</f>
        <v>18</v>
      </c>
      <c r="G12" s="63">
        <f>F12*G2</f>
        <v>238.5</v>
      </c>
      <c r="H12" s="69">
        <f t="shared" si="0"/>
        <v>418.5</v>
      </c>
    </row>
    <row r="13" spans="1:8" ht="15.5" x14ac:dyDescent="0.35">
      <c r="A13" s="73">
        <v>16</v>
      </c>
      <c r="B13" s="5" t="s">
        <v>125</v>
      </c>
      <c r="C13" s="6">
        <v>1</v>
      </c>
      <c r="D13" s="63">
        <f>60</f>
        <v>60</v>
      </c>
      <c r="E13" s="63">
        <v>120</v>
      </c>
      <c r="F13" s="6">
        <v>18</v>
      </c>
      <c r="G13" s="63">
        <f>F13*G2</f>
        <v>238.5</v>
      </c>
      <c r="H13" s="69">
        <f t="shared" si="0"/>
        <v>418.5</v>
      </c>
    </row>
    <row r="14" spans="1:8" ht="15.5" x14ac:dyDescent="0.35">
      <c r="A14" s="73">
        <v>17</v>
      </c>
      <c r="B14" s="51" t="s">
        <v>126</v>
      </c>
      <c r="C14" s="6">
        <v>2</v>
      </c>
      <c r="D14" s="63">
        <f>60</f>
        <v>60</v>
      </c>
      <c r="E14" s="63">
        <f>230</f>
        <v>230</v>
      </c>
      <c r="F14" s="6">
        <f>36</f>
        <v>36</v>
      </c>
      <c r="G14" s="63">
        <f>F14*G2</f>
        <v>477</v>
      </c>
      <c r="H14" s="69">
        <f t="shared" si="0"/>
        <v>767</v>
      </c>
    </row>
    <row r="15" spans="1:8" ht="15.5" x14ac:dyDescent="0.35">
      <c r="A15" s="73">
        <v>18</v>
      </c>
      <c r="B15" s="5" t="s">
        <v>127</v>
      </c>
      <c r="C15" s="6">
        <v>1</v>
      </c>
      <c r="D15" s="63">
        <f>60</f>
        <v>60</v>
      </c>
      <c r="E15" s="63">
        <v>120</v>
      </c>
      <c r="F15" s="6">
        <f>18</f>
        <v>18</v>
      </c>
      <c r="G15" s="63">
        <f>F15*G2</f>
        <v>238.5</v>
      </c>
      <c r="H15" s="69">
        <f t="shared" si="0"/>
        <v>418.5</v>
      </c>
    </row>
    <row r="16" spans="1:8" ht="15.5" x14ac:dyDescent="0.35">
      <c r="A16" s="73">
        <v>20</v>
      </c>
      <c r="B16" s="51" t="s">
        <v>129</v>
      </c>
      <c r="C16" s="6">
        <v>2</v>
      </c>
      <c r="D16" s="63">
        <f>60</f>
        <v>60</v>
      </c>
      <c r="E16" s="63">
        <f>230</f>
        <v>230</v>
      </c>
      <c r="F16" s="6">
        <f>36</f>
        <v>36</v>
      </c>
      <c r="G16" s="63">
        <f>F16*G2</f>
        <v>477</v>
      </c>
      <c r="H16" s="69">
        <f t="shared" si="0"/>
        <v>767</v>
      </c>
    </row>
    <row r="17" spans="1:8" ht="15.75" customHeight="1" x14ac:dyDescent="0.35">
      <c r="A17" s="73">
        <v>21</v>
      </c>
      <c r="B17" s="5" t="s">
        <v>130</v>
      </c>
      <c r="C17" s="6">
        <v>1</v>
      </c>
      <c r="D17" s="63">
        <f>60</f>
        <v>60</v>
      </c>
      <c r="E17" s="63">
        <v>120</v>
      </c>
      <c r="F17" s="68">
        <f>18</f>
        <v>18</v>
      </c>
      <c r="G17" s="63">
        <f>F17*G2</f>
        <v>238.5</v>
      </c>
      <c r="H17" s="69">
        <f t="shared" si="0"/>
        <v>418.5</v>
      </c>
    </row>
    <row r="18" spans="1:8" ht="14.25" customHeight="1" x14ac:dyDescent="0.35">
      <c r="A18" s="73">
        <v>22</v>
      </c>
      <c r="B18" s="5" t="s">
        <v>131</v>
      </c>
      <c r="C18" s="6">
        <v>1</v>
      </c>
      <c r="D18" s="63">
        <f>60</f>
        <v>60</v>
      </c>
      <c r="E18" s="63">
        <v>120</v>
      </c>
      <c r="F18" s="68">
        <f>18</f>
        <v>18</v>
      </c>
      <c r="G18" s="63">
        <f>F18*G2</f>
        <v>238.5</v>
      </c>
      <c r="H18" s="69">
        <f t="shared" si="0"/>
        <v>418.5</v>
      </c>
    </row>
    <row r="19" spans="1:8" ht="15.5" x14ac:dyDescent="0.35">
      <c r="A19" s="73">
        <v>23</v>
      </c>
      <c r="B19" s="51" t="s">
        <v>132</v>
      </c>
      <c r="C19" s="6">
        <v>2</v>
      </c>
      <c r="D19" s="63">
        <f>60</f>
        <v>60</v>
      </c>
      <c r="E19" s="63">
        <f>230</f>
        <v>230</v>
      </c>
      <c r="F19" s="3">
        <f>36</f>
        <v>36</v>
      </c>
      <c r="G19" s="63">
        <f>F19*G2</f>
        <v>477</v>
      </c>
      <c r="H19" s="69">
        <f t="shared" si="0"/>
        <v>767</v>
      </c>
    </row>
    <row r="20" spans="1:8" ht="15.5" x14ac:dyDescent="0.35">
      <c r="A20" s="73">
        <v>24</v>
      </c>
      <c r="B20" s="51" t="s">
        <v>133</v>
      </c>
      <c r="C20" s="6">
        <v>2</v>
      </c>
      <c r="D20" s="63">
        <f>60</f>
        <v>60</v>
      </c>
      <c r="E20" s="63">
        <f>230</f>
        <v>230</v>
      </c>
      <c r="F20" s="3">
        <f>36</f>
        <v>36</v>
      </c>
      <c r="G20" s="63">
        <f>F20*G2</f>
        <v>477</v>
      </c>
      <c r="H20" s="69">
        <f t="shared" si="0"/>
        <v>767</v>
      </c>
    </row>
    <row r="21" spans="1:8" ht="15.5" x14ac:dyDescent="0.35">
      <c r="A21" s="73">
        <v>25</v>
      </c>
      <c r="B21" s="51" t="s">
        <v>134</v>
      </c>
      <c r="C21" s="6">
        <v>2</v>
      </c>
      <c r="D21" s="63">
        <f>60</f>
        <v>60</v>
      </c>
      <c r="E21" s="63">
        <f>230</f>
        <v>230</v>
      </c>
      <c r="F21" s="3">
        <f>36</f>
        <v>36</v>
      </c>
      <c r="G21" s="63">
        <f>F21*G2</f>
        <v>477</v>
      </c>
      <c r="H21" s="69">
        <f t="shared" si="0"/>
        <v>767</v>
      </c>
    </row>
    <row r="22" spans="1:8" ht="15.5" x14ac:dyDescent="0.35">
      <c r="A22" s="73"/>
      <c r="B22" s="81" t="s">
        <v>211</v>
      </c>
      <c r="C22" s="82">
        <f t="shared" ref="C22:H22" si="1">SUM(C3:C21)</f>
        <v>30</v>
      </c>
      <c r="D22" s="83">
        <f t="shared" si="1"/>
        <v>1020</v>
      </c>
      <c r="E22" s="84">
        <f t="shared" si="1"/>
        <v>3390</v>
      </c>
      <c r="F22" s="86">
        <f t="shared" si="1"/>
        <v>540</v>
      </c>
      <c r="G22" s="84">
        <f t="shared" si="1"/>
        <v>7155</v>
      </c>
      <c r="H22" s="84">
        <f t="shared" si="1"/>
        <v>11565</v>
      </c>
    </row>
    <row r="23" spans="1:8" ht="15.5" x14ac:dyDescent="0.35">
      <c r="A23" s="73"/>
      <c r="B23" s="1"/>
      <c r="C23" s="62"/>
      <c r="D23" s="60"/>
      <c r="E23" s="65"/>
      <c r="F23" s="65"/>
      <c r="G23" s="65"/>
      <c r="H23" s="65"/>
    </row>
    <row r="24" spans="1:8" ht="15.5" x14ac:dyDescent="0.35">
      <c r="A24" s="73"/>
      <c r="B24" s="70" t="s">
        <v>243</v>
      </c>
      <c r="C24" s="62"/>
      <c r="D24" s="60"/>
      <c r="E24" s="65"/>
      <c r="F24" s="65"/>
      <c r="G24" s="65"/>
    </row>
    <row r="25" spans="1:8" ht="15.5" x14ac:dyDescent="0.35">
      <c r="A25" s="73">
        <v>2</v>
      </c>
      <c r="B25" s="51" t="s">
        <v>0</v>
      </c>
      <c r="C25" s="6">
        <v>2</v>
      </c>
      <c r="D25" s="63">
        <f>0</f>
        <v>0</v>
      </c>
      <c r="E25" s="63">
        <f>0</f>
        <v>0</v>
      </c>
      <c r="F25" s="66">
        <f>0</f>
        <v>0</v>
      </c>
      <c r="G25" s="63">
        <f>F25*G2</f>
        <v>0</v>
      </c>
      <c r="H25" s="69">
        <f t="shared" ref="H25:H31" si="2">SUM(D25:G25)</f>
        <v>0</v>
      </c>
    </row>
    <row r="26" spans="1:8" ht="15.5" x14ac:dyDescent="0.35">
      <c r="A26" s="74">
        <v>7</v>
      </c>
      <c r="B26" s="51" t="s">
        <v>2</v>
      </c>
      <c r="C26" s="6">
        <v>2</v>
      </c>
      <c r="D26" s="63">
        <f>0</f>
        <v>0</v>
      </c>
      <c r="E26" s="63">
        <f>0</f>
        <v>0</v>
      </c>
      <c r="F26" s="66">
        <f>0</f>
        <v>0</v>
      </c>
      <c r="G26" s="63">
        <f>F26*G2</f>
        <v>0</v>
      </c>
      <c r="H26" s="69">
        <f t="shared" si="2"/>
        <v>0</v>
      </c>
    </row>
    <row r="27" spans="1:8" ht="15.5" x14ac:dyDescent="0.35">
      <c r="A27" s="75">
        <v>3</v>
      </c>
      <c r="B27" s="2" t="s">
        <v>29</v>
      </c>
      <c r="C27" s="3">
        <v>1</v>
      </c>
      <c r="D27" s="63">
        <f>0</f>
        <v>0</v>
      </c>
      <c r="E27" s="63">
        <f>0</f>
        <v>0</v>
      </c>
      <c r="F27" s="66">
        <f>0</f>
        <v>0</v>
      </c>
      <c r="G27" s="63">
        <f>0</f>
        <v>0</v>
      </c>
      <c r="H27" s="69">
        <f t="shared" si="2"/>
        <v>0</v>
      </c>
    </row>
    <row r="28" spans="1:8" ht="15.5" x14ac:dyDescent="0.35">
      <c r="A28" s="73">
        <v>4</v>
      </c>
      <c r="B28" s="51" t="s">
        <v>23</v>
      </c>
      <c r="C28" s="6">
        <v>3</v>
      </c>
      <c r="D28" s="63">
        <f>0</f>
        <v>0</v>
      </c>
      <c r="E28" s="63">
        <f>0</f>
        <v>0</v>
      </c>
      <c r="F28" s="66">
        <f>0</f>
        <v>0</v>
      </c>
      <c r="G28" s="63">
        <f>0</f>
        <v>0</v>
      </c>
      <c r="H28" s="69">
        <f t="shared" si="2"/>
        <v>0</v>
      </c>
    </row>
    <row r="29" spans="1:8" ht="15.5" x14ac:dyDescent="0.35">
      <c r="A29" s="73">
        <v>5</v>
      </c>
      <c r="B29" s="5" t="s">
        <v>1</v>
      </c>
      <c r="C29" s="6">
        <v>3</v>
      </c>
      <c r="D29" s="63">
        <f>0</f>
        <v>0</v>
      </c>
      <c r="E29" s="63">
        <f>0</f>
        <v>0</v>
      </c>
      <c r="F29" s="66">
        <f>0</f>
        <v>0</v>
      </c>
      <c r="G29" s="63">
        <f>0</f>
        <v>0</v>
      </c>
      <c r="H29" s="69">
        <f t="shared" si="2"/>
        <v>0</v>
      </c>
    </row>
    <row r="30" spans="1:8" ht="15.5" x14ac:dyDescent="0.35">
      <c r="A30" s="74">
        <v>9</v>
      </c>
      <c r="B30" s="51" t="s">
        <v>3</v>
      </c>
      <c r="C30" s="6">
        <v>3</v>
      </c>
      <c r="D30" s="63">
        <f>0</f>
        <v>0</v>
      </c>
      <c r="E30" s="63">
        <f>0</f>
        <v>0</v>
      </c>
      <c r="F30" s="67">
        <f>0</f>
        <v>0</v>
      </c>
      <c r="G30" s="64">
        <f>0</f>
        <v>0</v>
      </c>
      <c r="H30" s="69">
        <f t="shared" si="2"/>
        <v>0</v>
      </c>
    </row>
    <row r="31" spans="1:8" ht="15.5" x14ac:dyDescent="0.35">
      <c r="A31" s="74">
        <v>11</v>
      </c>
      <c r="B31" s="51" t="s">
        <v>4</v>
      </c>
      <c r="C31" s="6">
        <v>2</v>
      </c>
      <c r="D31" s="63">
        <f>0</f>
        <v>0</v>
      </c>
      <c r="E31" s="63">
        <f>0</f>
        <v>0</v>
      </c>
      <c r="F31" s="67">
        <f>0</f>
        <v>0</v>
      </c>
      <c r="G31" s="64">
        <f>0</f>
        <v>0</v>
      </c>
      <c r="H31" s="69">
        <f t="shared" si="2"/>
        <v>0</v>
      </c>
    </row>
    <row r="32" spans="1:8" ht="15.5" x14ac:dyDescent="0.35">
      <c r="A32" s="73">
        <v>19</v>
      </c>
      <c r="B32" s="51" t="s">
        <v>128</v>
      </c>
      <c r="C32" s="6">
        <v>2</v>
      </c>
      <c r="D32" s="63">
        <f>60</f>
        <v>60</v>
      </c>
      <c r="E32" s="63">
        <f>230</f>
        <v>230</v>
      </c>
      <c r="F32" s="6">
        <f>36</f>
        <v>36</v>
      </c>
      <c r="G32" s="63">
        <f>F32*G2</f>
        <v>477</v>
      </c>
      <c r="H32" s="69">
        <f>SUM(D32+E32+G3)</f>
        <v>767</v>
      </c>
    </row>
    <row r="33" spans="1:8" ht="15.5" x14ac:dyDescent="0.35">
      <c r="A33" s="73"/>
      <c r="B33" s="78" t="s">
        <v>211</v>
      </c>
      <c r="C33" s="79">
        <f>SUM(C25:C32)</f>
        <v>18</v>
      </c>
      <c r="D33" s="80">
        <f>SUM(D25:D32)</f>
        <v>60</v>
      </c>
      <c r="E33" s="80">
        <f>SUM(E25:E32)</f>
        <v>230</v>
      </c>
      <c r="F33" s="85">
        <f t="shared" ref="F33:H33" si="3">SUM(F25:F32)</f>
        <v>36</v>
      </c>
      <c r="G33" s="80">
        <f t="shared" si="3"/>
        <v>477</v>
      </c>
      <c r="H33" s="80">
        <f t="shared" si="3"/>
        <v>767</v>
      </c>
    </row>
    <row r="34" spans="1:8" ht="15.5" x14ac:dyDescent="0.35">
      <c r="A34" s="73"/>
      <c r="B34" s="78"/>
      <c r="C34" s="79"/>
      <c r="D34" s="80"/>
      <c r="E34" s="80"/>
      <c r="F34" s="85"/>
      <c r="G34" s="80"/>
      <c r="H34" s="80"/>
    </row>
    <row r="35" spans="1:8" ht="15.75" customHeight="1" x14ac:dyDescent="0.3">
      <c r="B35" s="143" t="s">
        <v>259</v>
      </c>
      <c r="C35" s="145">
        <f>SUM(C22+C33)</f>
        <v>48</v>
      </c>
      <c r="D35" s="138">
        <f t="shared" ref="D35:H35" si="4">SUM(D22+D33)</f>
        <v>1080</v>
      </c>
      <c r="E35" s="138">
        <f t="shared" si="4"/>
        <v>3620</v>
      </c>
      <c r="F35" s="147">
        <f t="shared" si="4"/>
        <v>576</v>
      </c>
      <c r="G35" s="138">
        <f t="shared" si="4"/>
        <v>7632</v>
      </c>
      <c r="H35" s="140">
        <f t="shared" si="4"/>
        <v>12332</v>
      </c>
    </row>
    <row r="36" spans="1:8" s="2" customFormat="1" ht="15.5" x14ac:dyDescent="0.35">
      <c r="A36" s="77"/>
      <c r="B36" s="144"/>
      <c r="C36" s="146"/>
      <c r="D36" s="139"/>
      <c r="E36" s="139"/>
      <c r="F36" s="148"/>
      <c r="G36" s="139"/>
      <c r="H36" s="141"/>
    </row>
  </sheetData>
  <mergeCells count="14">
    <mergeCell ref="G35:G36"/>
    <mergeCell ref="H35:H36"/>
    <mergeCell ref="A1:A2"/>
    <mergeCell ref="B35:B36"/>
    <mergeCell ref="C35:C36"/>
    <mergeCell ref="D35:D36"/>
    <mergeCell ref="E35:E36"/>
    <mergeCell ref="F35:F36"/>
    <mergeCell ref="B1:B2"/>
    <mergeCell ref="C1:C2"/>
    <mergeCell ref="D1:D2"/>
    <mergeCell ref="E1:E2"/>
    <mergeCell ref="F1:F2"/>
    <mergeCell ref="H1:H2"/>
  </mergeCells>
  <pageMargins left="0.25" right="0.25" top="0.83576388888888886" bottom="0.75" header="0.3" footer="0.3"/>
  <pageSetup paperSize="9" scale="87" fitToHeight="0" orientation="landscape" r:id="rId1"/>
  <headerFooter>
    <oddHeader>&amp;C&amp;"+,Italic"&amp;16New Herefordshire Cricket Board Ltd
Clubs &amp; Teams 2023</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F14603BB7B17F4988D7661C28004524" ma:contentTypeVersion="16" ma:contentTypeDescription="Create a new document." ma:contentTypeScope="" ma:versionID="68ac1aa920d5cd807c21db5e177540fe">
  <xsd:schema xmlns:xsd="http://www.w3.org/2001/XMLSchema" xmlns:xs="http://www.w3.org/2001/XMLSchema" xmlns:p="http://schemas.microsoft.com/office/2006/metadata/properties" xmlns:ns2="512e1f99-c772-4e4c-b06a-493166f41e7e" xmlns:ns3="e98755ea-7d03-4373-ba16-ab26377d4198" targetNamespace="http://schemas.microsoft.com/office/2006/metadata/properties" ma:root="true" ma:fieldsID="1c1c68d7a3aea0ab9001ca25991240e5" ns2:_="" ns3:_="">
    <xsd:import namespace="512e1f99-c772-4e4c-b06a-493166f41e7e"/>
    <xsd:import namespace="e98755ea-7d03-4373-ba16-ab26377d419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2e1f99-c772-4e4c-b06a-493166f41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793327e-74ad-4795-8d91-ed3db7682f7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98755ea-7d03-4373-ba16-ab26377d419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1fa5019-7112-4009-b843-e2d195afbdbc}" ma:internalName="TaxCatchAll" ma:showField="CatchAllData" ma:web="e98755ea-7d03-4373-ba16-ab26377d41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98755ea-7d03-4373-ba16-ab26377d4198" xsi:nil="true"/>
    <lcf76f155ced4ddcb4097134ff3c332f xmlns="512e1f99-c772-4e4c-b06a-493166f41e7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1FC5F31-8732-4D47-9658-F71D92DC4008}">
  <ds:schemaRefs>
    <ds:schemaRef ds:uri="http://schemas.microsoft.com/sharepoint/v3/contenttype/forms"/>
  </ds:schemaRefs>
</ds:datastoreItem>
</file>

<file path=customXml/itemProps2.xml><?xml version="1.0" encoding="utf-8"?>
<ds:datastoreItem xmlns:ds="http://schemas.openxmlformats.org/officeDocument/2006/customXml" ds:itemID="{3D092BA2-C504-4DD5-ABE7-919270F992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2e1f99-c772-4e4c-b06a-493166f41e7e"/>
    <ds:schemaRef ds:uri="e98755ea-7d03-4373-ba16-ab26377d41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B06733-728D-4379-897F-330EF67F6779}">
  <ds:schemaRefs>
    <ds:schemaRef ds:uri="http://schemas.microsoft.com/office/2006/metadata/properties"/>
    <ds:schemaRef ds:uri="http://schemas.microsoft.com/office/infopath/2007/PartnerControls"/>
    <ds:schemaRef ds:uri="e98755ea-7d03-4373-ba16-ab26377d4198"/>
    <ds:schemaRef ds:uri="512e1f99-c772-4e4c-b06a-493166f41e7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Structure 2023</vt:lpstr>
      <vt:lpstr>New HCB Teams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Stuart Lampitt</dc:creator>
  <cp:lastModifiedBy>Kirsty Sockett</cp:lastModifiedBy>
  <cp:lastPrinted>2022-10-28T11:37:39Z</cp:lastPrinted>
  <dcterms:created xsi:type="dcterms:W3CDTF">2018-09-11T16:32:05Z</dcterms:created>
  <dcterms:modified xsi:type="dcterms:W3CDTF">2022-10-28T11:38:48Z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0x0101006F14603BB7B17F4988D7661C28004524</vt:lpwstr>
  </property>
  <property fmtid="{D5CDD505-2E9C-101B-9397-08002B2CF9AE}" pid="3" name="MediaServiceImageTags">
    <vt:lpwstr/>
  </property>
</Properties>
</file>